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700" activeTab="0"/>
  </bookViews>
  <sheets>
    <sheet name="fwi" sheetId="1" r:id="rId1"/>
  </sheets>
  <definedNames>
    <definedName name="_xlnm.Print_Area" localSheetId="0">'fwi'!$D$1:$P$277</definedName>
    <definedName name="_xlnm.Print_Titles" localSheetId="0">'fwi'!$18:$22</definedName>
  </definedNames>
  <calcPr fullCalcOnLoad="1"/>
</workbook>
</file>

<file path=xl/sharedStrings.xml><?xml version="1.0" encoding="utf-8"?>
<sst xmlns="http://schemas.openxmlformats.org/spreadsheetml/2006/main" count="550" uniqueCount="377">
  <si>
    <t>Arkansas Department of Education</t>
  </si>
  <si>
    <t>Facilities Wealth Index</t>
  </si>
  <si>
    <t>NOTES:</t>
  </si>
  <si>
    <t xml:space="preserve">  *  Act Act 2206 of the 85th General Assembly created the Academic Facilities Wealth Index</t>
  </si>
  <si>
    <t xml:space="preserve">  *  The Academic Facilities Wealth Index will be used to determine the amount of the school district’s share of financial participation in a</t>
  </si>
  <si>
    <t xml:space="preserve">              local academic facilities project eligible for state financial participation.  </t>
  </si>
  <si>
    <t xml:space="preserve">  *  The State's share of financial participation is (1 - the Academic Facilities Wealth Index)</t>
  </si>
  <si>
    <t xml:space="preserve">  *  This report reflects the 253 districts for 2005-2006</t>
  </si>
  <si>
    <t xml:space="preserve">  *  The data was updated June 17, 2005 </t>
  </si>
  <si>
    <t xml:space="preserve">  *  The calculation is based on the value of one mill per ADM for the district at the 95th percentile</t>
  </si>
  <si>
    <t xml:space="preserve">  *  The value of one mill per ADM of the school district at the 95th percentile, is 107</t>
  </si>
  <si>
    <t xml:space="preserve">  *  The calculation uses the greater of either the 2004-2005 three quarter average ADM or an average of the three quarter average ADM for the past three years</t>
  </si>
  <si>
    <t>95th Percentile =</t>
  </si>
  <si>
    <t>Greater of</t>
  </si>
  <si>
    <t>District</t>
  </si>
  <si>
    <t>State</t>
  </si>
  <si>
    <t>Assessment</t>
  </si>
  <si>
    <t>Value of</t>
  </si>
  <si>
    <t>2002 - 03</t>
  </si>
  <si>
    <t>2003-04</t>
  </si>
  <si>
    <t>2004-05</t>
  </si>
  <si>
    <t>3 year</t>
  </si>
  <si>
    <t xml:space="preserve">Share of </t>
  </si>
  <si>
    <t>Payable</t>
  </si>
  <si>
    <t>3 QTR</t>
  </si>
  <si>
    <t>Average</t>
  </si>
  <si>
    <t>or 3 Yr Avg</t>
  </si>
  <si>
    <t>1 mill</t>
  </si>
  <si>
    <t>Financial</t>
  </si>
  <si>
    <t>mill</t>
  </si>
  <si>
    <t>ADM</t>
  </si>
  <si>
    <t>ADMs</t>
  </si>
  <si>
    <t>per ADM</t>
  </si>
  <si>
    <t>Participation</t>
  </si>
  <si>
    <t xml:space="preserve">ARKANSAS       </t>
  </si>
  <si>
    <t>DEWITT</t>
  </si>
  <si>
    <t>STUTTGART</t>
  </si>
  <si>
    <t xml:space="preserve">ASHLEY         </t>
  </si>
  <si>
    <t xml:space="preserve">CROSSETT            </t>
  </si>
  <si>
    <t>HAMBURG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</si>
  <si>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</si>
  <si>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</si>
  <si>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</si>
  <si>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</si>
  <si>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</si>
  <si>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</si>
  <si>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</si>
  <si>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</si>
  <si>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</si>
  <si>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</si>
  <si>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</si>
  <si>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</si>
  <si>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</si>
  <si>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</si>
  <si>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</si>
  <si>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</si>
  <si>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</si>
  <si>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</si>
  <si>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</si>
  <si>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</si>
  <si>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</si>
  <si>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</si>
  <si>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</si>
  <si>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</si>
  <si>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</si>
  <si>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</si>
  <si>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</si>
  <si>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</si>
  <si>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</si>
  <si>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</si>
  <si>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</si>
  <si>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>LAKESIDE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</si>
  <si>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</si>
  <si>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</si>
  <si>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</si>
  <si>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</si>
  <si>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</si>
  <si>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</si>
  <si>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</si>
  <si>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</si>
  <si>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</si>
  <si>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CLEBURNE       </t>
  </si>
  <si>
    <t xml:space="preserve">HEBER SPRINGS       </t>
  </si>
  <si>
    <t xml:space="preserve">QUITMAN             </t>
  </si>
  <si>
    <t xml:space="preserve">WEST SIDE     </t>
  </si>
  <si>
    <t xml:space="preserve">CLEVELAND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</si>
  <si>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</si>
  <si>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</si>
  <si>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</si>
  <si>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</si>
  <si>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</si>
  <si>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 xml:space="preserve">COLUMBIA       </t>
  </si>
  <si>
    <t xml:space="preserve">WALDO               </t>
  </si>
  <si>
    <t>EMERSON-TAYLOR</t>
  </si>
  <si>
    <t xml:space="preserve">CONWAY         </t>
  </si>
  <si>
    <t xml:space="preserve">NEMO VISTA          </t>
  </si>
  <si>
    <t xml:space="preserve">WONDERVIEW          </t>
  </si>
  <si>
    <t>SO CONWAY COUNTY</t>
  </si>
  <si>
    <t xml:space="preserve">CRAIGHEAD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</si>
  <si>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</si>
  <si>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</si>
  <si>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</si>
  <si>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</si>
  <si>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</si>
  <si>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</si>
  <si>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</si>
  <si>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</si>
  <si>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</si>
  <si>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</si>
  <si>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</si>
  <si>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</si>
  <si>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</si>
  <si>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</si>
  <si>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</si>
  <si>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</si>
  <si>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</si>
  <si>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</si>
  <si>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>MARION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</si>
  <si>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</si>
  <si>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</si>
  <si>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</si>
  <si>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</si>
  <si>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</si>
  <si>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</si>
  <si>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FORDYCE             </t>
  </si>
  <si>
    <t xml:space="preserve"> DESHA</t>
  </si>
  <si>
    <t>DUMAS</t>
  </si>
  <si>
    <t>MCGEHEE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</si>
  <si>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</si>
  <si>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</si>
  <si>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</si>
  <si>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</si>
  <si>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</si>
  <si>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</si>
  <si>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</si>
  <si>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</si>
  <si>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</si>
  <si>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</si>
  <si>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</si>
  <si>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</si>
  <si>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</si>
  <si>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</si>
  <si>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</si>
  <si>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</si>
  <si>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</si>
  <si>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</si>
  <si>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</si>
  <si>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</si>
  <si>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</si>
  <si>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</si>
  <si>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</si>
  <si>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</si>
  <si>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</si>
  <si>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</si>
  <si>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</si>
  <si>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</si>
  <si>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</si>
  <si>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</si>
  <si>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</si>
  <si>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</si>
  <si>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</si>
  <si>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</si>
  <si>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</si>
  <si>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</si>
  <si>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</si>
  <si>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</si>
  <si>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</si>
  <si>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</si>
  <si>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</si>
  <si>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</si>
  <si>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</si>
  <si>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</si>
  <si>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</si>
  <si>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</si>
  <si>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</si>
  <si>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</si>
  <si>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</si>
  <si>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</si>
  <si>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>MINERAL SPRINGS</t>
  </si>
  <si>
    <t xml:space="preserve">NASHVILLE           </t>
  </si>
  <si>
    <t>INDEPENDENCE</t>
  </si>
  <si>
    <t xml:space="preserve">BATESVILLE          </t>
  </si>
  <si>
    <t xml:space="preserve">CUSHMAN             </t>
  </si>
  <si>
    <t>SOUTHSIDE</t>
  </si>
  <si>
    <t>MIDLAND</t>
  </si>
  <si>
    <t>CEDAR RIDGE</t>
  </si>
  <si>
    <t xml:space="preserve">IZARD          </t>
  </si>
  <si>
    <t>CALICO ROCK</t>
  </si>
  <si>
    <t xml:space="preserve"> IZARD</t>
  </si>
  <si>
    <t>MELBOURNE</t>
  </si>
  <si>
    <t>IZARD CNTY CONSOL</t>
  </si>
  <si>
    <t xml:space="preserve">JACKSON        </t>
  </si>
  <si>
    <t xml:space="preserve">NEWPORT             </t>
  </si>
  <si>
    <t xml:space="preserve"> JACKSON</t>
  </si>
  <si>
    <t>JACKSON COUNTY</t>
  </si>
  <si>
    <t xml:space="preserve">JEFFERSON      </t>
  </si>
  <si>
    <t>ALTHEIMER UNIFIED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</si>
  <si>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</si>
  <si>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</si>
  <si>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</si>
  <si>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</si>
  <si>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</si>
  <si>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</si>
  <si>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</si>
  <si>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WESTSIDE   </t>
  </si>
  <si>
    <t xml:space="preserve">LAFAYETTE      </t>
  </si>
  <si>
    <t xml:space="preserve">BRADLEY             </t>
  </si>
  <si>
    <t>LAFAYETTE COUNTY</t>
  </si>
  <si>
    <t xml:space="preserve">LAWRENCE       </t>
  </si>
  <si>
    <t xml:space="preserve">BLACK ROCK          </t>
  </si>
  <si>
    <t xml:space="preserve">HOXIE               </t>
  </si>
  <si>
    <t xml:space="preserve">SLOAN-HENDRIX       </t>
  </si>
  <si>
    <t xml:space="preserve">WALNUT RIDGE        </t>
  </si>
  <si>
    <t xml:space="preserve"> LAWRENCE</t>
  </si>
  <si>
    <t>HILLCREST</t>
  </si>
  <si>
    <t xml:space="preserve">LEE            </t>
  </si>
  <si>
    <t xml:space="preserve">LEE COUNTY          </t>
  </si>
  <si>
    <t xml:space="preserve"> LINCOLN</t>
  </si>
  <si>
    <t>STAR CITY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</si>
  <si>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</si>
  <si>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</si>
  <si>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</si>
  <si>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</si>
  <si>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</si>
  <si>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</si>
  <si>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</si>
  <si>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</si>
  <si>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</si>
  <si>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</si>
  <si>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</si>
  <si>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</si>
  <si>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</si>
  <si>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</si>
  <si>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</si>
  <si>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 xml:space="preserve">MARION         </t>
  </si>
  <si>
    <t xml:space="preserve">FLIPPIN             </t>
  </si>
  <si>
    <t>YELLVILLE-SUMMIT</t>
  </si>
  <si>
    <t xml:space="preserve">MILLER         </t>
  </si>
  <si>
    <t xml:space="preserve">GENOA CENTRAL       </t>
  </si>
  <si>
    <t xml:space="preserve"> MILLER</t>
  </si>
  <si>
    <t>FOUKE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</si>
  <si>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</si>
  <si>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</si>
  <si>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</si>
  <si>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</si>
  <si>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COUNTY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</si>
  <si>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</si>
  <si>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</si>
  <si>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</si>
  <si>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</si>
  <si>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</si>
  <si>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</si>
  <si>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>CLARENDON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</si>
  <si>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</si>
  <si>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</si>
  <si>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</si>
  <si>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</si>
  <si>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</si>
  <si>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 xml:space="preserve">NEVADA    </t>
  </si>
  <si>
    <t xml:space="preserve"> NEWTON</t>
  </si>
  <si>
    <t>JASPER</t>
  </si>
  <si>
    <t>DEER/MT. JUDEA</t>
  </si>
  <si>
    <t xml:space="preserve">OUACHITA       </t>
  </si>
  <si>
    <t xml:space="preserve">BEARDEN             </t>
  </si>
  <si>
    <t xml:space="preserve">CAMDEN-FAIRVIEW         </t>
  </si>
  <si>
    <t>HARMONY GROVE</t>
  </si>
  <si>
    <t>STEPHENS</t>
  </si>
  <si>
    <t xml:space="preserve">PERRY          </t>
  </si>
  <si>
    <t xml:space="preserve">EAST END            </t>
  </si>
  <si>
    <t xml:space="preserve">PERRYVILLE          </t>
  </si>
  <si>
    <t xml:space="preserve">PHILLIPS       </t>
  </si>
  <si>
    <t>BARTON-LEXA</t>
  </si>
  <si>
    <t xml:space="preserve">ELAINE       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</si>
  <si>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</si>
  <si>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</si>
  <si>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</si>
  <si>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</si>
  <si>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</si>
  <si>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</si>
  <si>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</si>
  <si>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</si>
  <si>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</si>
  <si>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</si>
  <si>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</si>
  <si>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</si>
  <si>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EAST POINSETT COUNTY     </t>
  </si>
  <si>
    <t xml:space="preserve">POLK           </t>
  </si>
  <si>
    <t>MENA</t>
  </si>
  <si>
    <t xml:space="preserve">VAN COVE            </t>
  </si>
  <si>
    <t>WICKES</t>
  </si>
  <si>
    <t>OUACHITA RIVER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</si>
  <si>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</si>
  <si>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</si>
  <si>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</si>
  <si>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</si>
  <si>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</si>
  <si>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</si>
  <si>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</si>
  <si>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</si>
  <si>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</si>
  <si>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</si>
  <si>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</si>
  <si>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</si>
  <si>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</si>
  <si>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</si>
  <si>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</si>
  <si>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</si>
  <si>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</si>
  <si>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</si>
  <si>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</si>
  <si>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</si>
  <si>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PALESTINE-WHEATLEY     </t>
  </si>
  <si>
    <t xml:space="preserve">SALINE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</si>
  <si>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</si>
  <si>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</si>
  <si>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</si>
  <si>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</si>
  <si>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SCOTT          </t>
  </si>
  <si>
    <t xml:space="preserve">WALDRON             </t>
  </si>
  <si>
    <t xml:space="preserve"> SEARCY</t>
  </si>
  <si>
    <t>SEARCY COUNTY</t>
  </si>
  <si>
    <t>OZARK MOUNTAIN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</si>
  <si>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</si>
  <si>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</si>
  <si>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</si>
  <si>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</si>
  <si>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</si>
  <si>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</si>
  <si>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</si>
  <si>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</si>
  <si>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</si>
  <si>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</si>
  <si>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</si>
  <si>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 SHARP</t>
  </si>
  <si>
    <t>CAVE CITY</t>
  </si>
  <si>
    <t xml:space="preserve">SHARP          </t>
  </si>
  <si>
    <t xml:space="preserve">HIGHLAND            </t>
  </si>
  <si>
    <t>TWIN RIVERS</t>
  </si>
  <si>
    <t xml:space="preserve"> STONE</t>
  </si>
  <si>
    <t xml:space="preserve">MOUNTAIN VIEW </t>
  </si>
  <si>
    <t xml:space="preserve">UNION          </t>
  </si>
  <si>
    <t>EL DORADO</t>
  </si>
  <si>
    <t xml:space="preserve">JUNCTION CITY       </t>
  </si>
  <si>
    <t xml:space="preserve">NORPHLET            </t>
  </si>
  <si>
    <t xml:space="preserve">PARKERS CHAPEL      </t>
  </si>
  <si>
    <t>SMACKOVER</t>
  </si>
  <si>
    <t>STRONG-HUTTIG</t>
  </si>
  <si>
    <t xml:space="preserve">VAN BUREN      </t>
  </si>
  <si>
    <t>CLINTON</t>
  </si>
  <si>
    <t xml:space="preserve">SHIRLEY             </t>
  </si>
  <si>
    <t xml:space="preserve">SOUTH SIDE </t>
  </si>
  <si>
    <t>WASHINGTON</t>
  </si>
  <si>
    <t xml:space="preserve">ELKINS              </t>
  </si>
  <si>
    <t xml:space="preserve">FARMINGTON          </t>
  </si>
  <si>
    <t xml:space="preserve">FAYETTEVILLE        </t>
  </si>
  <si>
    <t>GREENLAND</t>
  </si>
  <si>
    <t>LINCOLN CONSOLIDATED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</si>
  <si>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</si>
  <si>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</si>
  <si>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</si>
  <si>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</si>
  <si>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</si>
  <si>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</si>
  <si>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</si>
  <si>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</si>
  <si>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</si>
  <si>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</si>
  <si>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</si>
  <si>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             </t>
  </si>
  <si>
    <t xml:space="preserve">WOODRUFF       </t>
  </si>
  <si>
    <t>AUGUSTA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</si>
  <si>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</si>
  <si>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</si>
  <si>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</si>
  <si>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</si>
  <si>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WESTERN YELL COUNTY    </t>
  </si>
  <si>
    <t>TWO RIVERS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</si>
</sst>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2"/>
      <name val="Tahoma"/>
      <family val="0"/>
    </font>
    <font>
      <b/>
      <sz val="12"/>
      <name val="Tahoma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/>
    </xf>
    <xf numFmtId="38" fontId="0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40" fontId="1" fillId="0" borderId="0" xfId="15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19" applyNumberFormat="1" applyFont="1" applyFill="1" applyBorder="1" applyAlignment="1">
      <alignment horizontal="center"/>
      <protection/>
    </xf>
    <xf numFmtId="43" fontId="0" fillId="0" borderId="1" xfId="15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" xfId="15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43" fontId="0" fillId="0" borderId="2" xfId="15" applyFont="1" applyFill="1" applyBorder="1" applyAlignment="1">
      <alignment horizontal="left"/>
    </xf>
    <xf numFmtId="0" fontId="0" fillId="0" borderId="2" xfId="15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center"/>
      <protection/>
    </xf>
    <xf numFmtId="0" fontId="0" fillId="0" borderId="2" xfId="0" applyNumberFormat="1" applyFont="1" applyFill="1" applyBorder="1" applyAlignment="1">
      <alignment/>
    </xf>
    <xf numFmtId="38" fontId="0" fillId="0" borderId="2" xfId="15" applyNumberFormat="1" applyFont="1" applyFill="1" applyBorder="1" applyAlignment="1">
      <alignment horizontal="right"/>
    </xf>
    <xf numFmtId="43" fontId="0" fillId="0" borderId="2" xfId="15" applyFont="1" applyFill="1" applyBorder="1" applyAlignment="1">
      <alignment/>
    </xf>
    <xf numFmtId="4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483"/>
  <sheetViews>
    <sheetView tabSelected="1" view="pageBreakPreview" zoomScale="65" zoomScaleSheetLayoutView="65" workbookViewId="0" topLeftCell="C1">
      <selection activeCell="F17" sqref="F17"/>
    </sheetView>
  </sheetViews>
  <sheetFormatPr defaultColWidth="8.88671875" defaultRowHeight="15"/>
  <cols>
    <col min="1" max="3" width="8.88671875" style="1" customWidth="1"/>
    <col min="4" max="4" width="5.88671875" style="2" bestFit="1" customWidth="1"/>
    <col min="5" max="5" width="15.88671875" style="2" hidden="1" customWidth="1"/>
    <col min="6" max="6" width="24.99609375" style="2" customWidth="1"/>
    <col min="7" max="7" width="14.88671875" style="4" bestFit="1" customWidth="1"/>
    <col min="8" max="8" width="10.88671875" style="1" bestFit="1" customWidth="1"/>
    <col min="9" max="9" width="10.10546875" style="4" customWidth="1"/>
    <col min="10" max="11" width="9.10546875" style="4" bestFit="1" customWidth="1"/>
    <col min="12" max="12" width="9.4453125" style="1" bestFit="1" customWidth="1"/>
    <col min="13" max="13" width="12.10546875" style="1" customWidth="1"/>
    <col min="14" max="14" width="10.10546875" style="1" customWidth="1"/>
    <col min="15" max="16" width="13.99609375" style="1" customWidth="1"/>
    <col min="17" max="16384" width="8.88671875" style="1" customWidth="1"/>
  </cols>
  <sheetData>
    <row r="1" spans="6:16" ht="15">
      <c r="F1" s="39" t="s">
        <v>0</v>
      </c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6:16" ht="15">
      <c r="F2" s="39" t="s">
        <v>1</v>
      </c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6:16" ht="15">
      <c r="F3" s="40">
        <v>38520</v>
      </c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15">
      <c r="G4" s="1"/>
    </row>
    <row r="5" spans="6:7" ht="15">
      <c r="F5" s="2" t="s">
        <v>2</v>
      </c>
      <c r="G5" s="1"/>
    </row>
    <row r="6" spans="6:7" ht="15">
      <c r="F6" s="2" t="s">
        <v>3</v>
      </c>
      <c r="G6" s="1"/>
    </row>
    <row r="7" spans="6:7" ht="15">
      <c r="F7" s="5" t="s">
        <v>4</v>
      </c>
      <c r="G7" s="1"/>
    </row>
    <row r="8" spans="6:7" ht="15">
      <c r="F8" s="5" t="s">
        <v>5</v>
      </c>
      <c r="G8" s="1"/>
    </row>
    <row r="9" spans="6:7" ht="15">
      <c r="F9" s="2" t="s">
        <v>6</v>
      </c>
      <c r="G9" s="1"/>
    </row>
    <row r="10" spans="6:7" ht="15">
      <c r="F10" s="2" t="s">
        <v>7</v>
      </c>
      <c r="G10" s="1"/>
    </row>
    <row r="11" spans="6:7" ht="15">
      <c r="F11" s="2" t="s">
        <v>8</v>
      </c>
      <c r="G11" s="1"/>
    </row>
    <row r="12" spans="6:7" ht="15">
      <c r="F12" s="2" t="s">
        <v>9</v>
      </c>
      <c r="G12" s="1"/>
    </row>
    <row r="13" spans="6:7" ht="15">
      <c r="F13" s="2" t="s">
        <v>10</v>
      </c>
      <c r="G13" s="1"/>
    </row>
    <row r="14" spans="6:20" ht="15">
      <c r="F14" s="2" t="s">
        <v>11</v>
      </c>
      <c r="G14" s="1"/>
      <c r="T14" s="6"/>
    </row>
    <row r="15" spans="6:20" ht="15">
      <c r="F15" s="1"/>
      <c r="Q15" s="6"/>
      <c r="T15" s="6"/>
    </row>
    <row r="16" spans="4:20" ht="15">
      <c r="D16" s="7"/>
      <c r="E16" s="7"/>
      <c r="G16" s="8"/>
      <c r="I16" s="9"/>
      <c r="J16" s="2"/>
      <c r="T16" s="6"/>
    </row>
    <row r="17" spans="4:20" ht="15">
      <c r="D17" s="10"/>
      <c r="E17" s="10"/>
      <c r="F17" s="10"/>
      <c r="G17" s="8"/>
      <c r="I17" s="11"/>
      <c r="J17" s="11"/>
      <c r="K17" s="11"/>
      <c r="L17" s="11"/>
      <c r="M17" s="11"/>
      <c r="N17" s="12" t="s">
        <v>12</v>
      </c>
      <c r="O17" s="13">
        <f>+N217</f>
        <v>107.17600997532048</v>
      </c>
      <c r="Q17" s="6"/>
      <c r="T17" s="6"/>
    </row>
    <row r="18" spans="4:17" ht="15">
      <c r="D18" s="14"/>
      <c r="E18" s="14"/>
      <c r="F18" s="15"/>
      <c r="G18" s="16">
        <v>2004</v>
      </c>
      <c r="I18" s="17"/>
      <c r="J18" s="15"/>
      <c r="K18" s="14"/>
      <c r="M18" s="6" t="s">
        <v>13</v>
      </c>
      <c r="O18" s="6" t="s">
        <v>14</v>
      </c>
      <c r="P18" s="6" t="s">
        <v>15</v>
      </c>
      <c r="Q18" s="6"/>
    </row>
    <row r="19" spans="4:17" ht="15">
      <c r="D19" s="14"/>
      <c r="E19" s="14"/>
      <c r="F19" s="15"/>
      <c r="G19" s="3" t="s">
        <v>16</v>
      </c>
      <c r="H19" s="6" t="s">
        <v>17</v>
      </c>
      <c r="I19" s="18" t="s">
        <v>18</v>
      </c>
      <c r="J19" s="3" t="s">
        <v>19</v>
      </c>
      <c r="K19" s="6" t="s">
        <v>20</v>
      </c>
      <c r="L19" s="6" t="s">
        <v>21</v>
      </c>
      <c r="M19" s="6" t="s">
        <v>20</v>
      </c>
      <c r="N19" s="6" t="s">
        <v>17</v>
      </c>
      <c r="O19" s="6" t="s">
        <v>22</v>
      </c>
      <c r="P19" s="6" t="s">
        <v>22</v>
      </c>
      <c r="Q19" s="6"/>
    </row>
    <row r="20" spans="4:17" ht="15">
      <c r="D20" s="14"/>
      <c r="E20" s="14"/>
      <c r="F20" s="15"/>
      <c r="G20" s="3" t="s">
        <v>23</v>
      </c>
      <c r="H20" s="6">
        <v>1</v>
      </c>
      <c r="I20" s="3" t="s">
        <v>24</v>
      </c>
      <c r="J20" s="3" t="s">
        <v>24</v>
      </c>
      <c r="K20" s="3" t="s">
        <v>24</v>
      </c>
      <c r="L20" s="6" t="s">
        <v>25</v>
      </c>
      <c r="M20" s="6" t="s">
        <v>26</v>
      </c>
      <c r="N20" s="6" t="s">
        <v>27</v>
      </c>
      <c r="O20" s="6" t="s">
        <v>28</v>
      </c>
      <c r="P20" s="6" t="s">
        <v>28</v>
      </c>
      <c r="Q20" s="6"/>
    </row>
    <row r="21" spans="4:17" ht="15">
      <c r="D21" s="14"/>
      <c r="E21" s="14"/>
      <c r="F21" s="15"/>
      <c r="G21" s="3">
        <v>2005</v>
      </c>
      <c r="H21" s="3" t="s">
        <v>29</v>
      </c>
      <c r="I21" s="3" t="s">
        <v>30</v>
      </c>
      <c r="J21" s="3" t="s">
        <v>30</v>
      </c>
      <c r="K21" s="6" t="s">
        <v>30</v>
      </c>
      <c r="L21" s="6" t="s">
        <v>31</v>
      </c>
      <c r="M21" s="6" t="s">
        <v>31</v>
      </c>
      <c r="N21" s="6" t="s">
        <v>32</v>
      </c>
      <c r="O21" s="6" t="s">
        <v>33</v>
      </c>
      <c r="P21" s="6" t="s">
        <v>33</v>
      </c>
      <c r="Q21" s="13"/>
    </row>
    <row r="22" spans="4:10" ht="15">
      <c r="D22" s="4"/>
      <c r="E22" s="4"/>
      <c r="G22" s="6"/>
      <c r="I22" s="10"/>
      <c r="J22" s="19"/>
    </row>
    <row r="23" spans="3:18" ht="15">
      <c r="C23" s="20"/>
      <c r="D23" s="21">
        <v>101</v>
      </c>
      <c r="E23" s="22" t="s">
        <v>34</v>
      </c>
      <c r="F23" s="23" t="s">
        <v>35</v>
      </c>
      <c r="G23" s="24">
        <v>108089098</v>
      </c>
      <c r="H23" s="25">
        <f>+G23*(H$20*0.001)</f>
        <v>108089.098</v>
      </c>
      <c r="I23" s="26">
        <v>1682</v>
      </c>
      <c r="J23" s="24">
        <v>1680.67</v>
      </c>
      <c r="K23" s="24">
        <v>1638.79</v>
      </c>
      <c r="L23" s="25">
        <f>AVERAGE(I23:K23)</f>
        <v>1667.1533333333334</v>
      </c>
      <c r="M23" s="25">
        <f>+IF(K23&gt;=L23,K23,IF(L23&gt;K23,L23))</f>
        <v>1667.1533333333334</v>
      </c>
      <c r="N23" s="25">
        <f>+H23/M23</f>
        <v>64.83452711808151</v>
      </c>
      <c r="O23" s="27">
        <f aca="true" t="shared" si="0" ref="O23:O86">+N23/O$17</f>
        <v>0.6049350701991146</v>
      </c>
      <c r="P23" s="27">
        <f>1-O23</f>
        <v>0.39506492980088537</v>
      </c>
      <c r="R23" s="28"/>
    </row>
    <row r="24" spans="3:18" ht="15">
      <c r="C24" s="20"/>
      <c r="D24" s="29">
        <v>104</v>
      </c>
      <c r="E24" s="30" t="s">
        <v>34</v>
      </c>
      <c r="F24" s="31" t="s">
        <v>36</v>
      </c>
      <c r="G24" s="24">
        <v>144006345</v>
      </c>
      <c r="H24" s="25">
        <f aca="true" t="shared" si="1" ref="H24:H87">+G24*(H$20*0.001)</f>
        <v>144006.345</v>
      </c>
      <c r="I24" s="32">
        <v>1838.73</v>
      </c>
      <c r="J24" s="32">
        <v>1845.98</v>
      </c>
      <c r="K24" s="24">
        <v>1840.55</v>
      </c>
      <c r="L24" s="25">
        <f aca="true" t="shared" si="2" ref="L24:L87">AVERAGE(I24:K24)</f>
        <v>1841.7533333333333</v>
      </c>
      <c r="M24" s="25">
        <f aca="true" t="shared" si="3" ref="M24:M87">+IF(K24&gt;=L24,K24,IF(L24&gt;K24,L24))</f>
        <v>1841.7533333333333</v>
      </c>
      <c r="N24" s="25">
        <f aca="true" t="shared" si="4" ref="N24:N87">+H24/M24</f>
        <v>78.18981097722099</v>
      </c>
      <c r="O24" s="27">
        <f t="shared" si="0"/>
        <v>0.729545828354926</v>
      </c>
      <c r="P24" s="27">
        <f aca="true" t="shared" si="5" ref="P24:P87">1-O24</f>
        <v>0.270454171645074</v>
      </c>
      <c r="R24" s="28"/>
    </row>
    <row r="25" spans="3:18" ht="15">
      <c r="C25" s="20"/>
      <c r="D25" s="29">
        <v>201</v>
      </c>
      <c r="E25" s="30" t="s">
        <v>37</v>
      </c>
      <c r="F25" s="31" t="s">
        <v>38</v>
      </c>
      <c r="G25" s="24">
        <v>198042621</v>
      </c>
      <c r="H25" s="25">
        <f t="shared" si="1"/>
        <v>198042.621</v>
      </c>
      <c r="I25" s="32">
        <v>2432.84</v>
      </c>
      <c r="J25" s="32">
        <v>2412.29</v>
      </c>
      <c r="K25" s="24">
        <v>2337.48</v>
      </c>
      <c r="L25" s="25">
        <f t="shared" si="2"/>
        <v>2394.2033333333334</v>
      </c>
      <c r="M25" s="25">
        <f t="shared" si="3"/>
        <v>2394.2033333333334</v>
      </c>
      <c r="N25" s="25">
        <f t="shared" si="4"/>
        <v>82.7175445972982</v>
      </c>
      <c r="O25" s="27">
        <f t="shared" si="0"/>
        <v>0.7717916035159887</v>
      </c>
      <c r="P25" s="27">
        <f t="shared" si="5"/>
        <v>0.22820839648401126</v>
      </c>
      <c r="R25" s="28"/>
    </row>
    <row r="26" spans="3:18" ht="15">
      <c r="C26" s="20"/>
      <c r="D26" s="33">
        <v>203</v>
      </c>
      <c r="E26" s="30" t="s">
        <v>37</v>
      </c>
      <c r="F26" s="34" t="s">
        <v>39</v>
      </c>
      <c r="G26" s="24">
        <v>87205614</v>
      </c>
      <c r="H26" s="25">
        <f t="shared" si="1"/>
        <v>87205.614</v>
      </c>
      <c r="I26" s="35">
        <v>1904.37</v>
      </c>
      <c r="J26" s="32">
        <v>1873.95</v>
      </c>
      <c r="K26" s="24">
        <v>1775.29</v>
      </c>
      <c r="L26" s="25">
        <f t="shared" si="2"/>
        <v>1851.2033333333331</v>
      </c>
      <c r="M26" s="25">
        <f t="shared" si="3"/>
        <v>1851.2033333333331</v>
      </c>
      <c r="N26" s="25">
        <f t="shared" si="4"/>
        <v>47.10752861652151</v>
      </c>
      <c r="O26" s="27">
        <f t="shared" si="0"/>
        <v>0.43953426356671615</v>
      </c>
      <c r="P26" s="27">
        <f t="shared" si="5"/>
        <v>0.5604657364332839</v>
      </c>
      <c r="R26" s="28"/>
    </row>
    <row r="27" spans="3:18" ht="15">
      <c r="C27" s="20"/>
      <c r="D27" s="29">
        <v>302</v>
      </c>
      <c r="E27" s="36" t="s">
        <v>40</v>
      </c>
      <c r="F27" s="31" t="s">
        <v>41</v>
      </c>
      <c r="G27" s="24">
        <v>34971760</v>
      </c>
      <c r="H27" s="25">
        <f t="shared" si="1"/>
        <v>34971.76</v>
      </c>
      <c r="I27" s="32">
        <v>647.08</v>
      </c>
      <c r="J27" s="32">
        <v>642.3</v>
      </c>
      <c r="K27" s="24">
        <v>638.71</v>
      </c>
      <c r="L27" s="25">
        <f t="shared" si="2"/>
        <v>642.6966666666667</v>
      </c>
      <c r="M27" s="25">
        <f t="shared" si="3"/>
        <v>642.6966666666667</v>
      </c>
      <c r="N27" s="25">
        <f t="shared" si="4"/>
        <v>54.41409892691731</v>
      </c>
      <c r="O27" s="27">
        <f t="shared" si="0"/>
        <v>0.5077078250948818</v>
      </c>
      <c r="P27" s="27">
        <f t="shared" si="5"/>
        <v>0.49229217490511823</v>
      </c>
      <c r="R27" s="28"/>
    </row>
    <row r="28" spans="3:18" ht="15">
      <c r="C28" s="20"/>
      <c r="D28" s="29">
        <v>303</v>
      </c>
      <c r="E28" s="36" t="s">
        <v>40</v>
      </c>
      <c r="F28" s="31" t="s">
        <v>42</v>
      </c>
      <c r="G28" s="24">
        <v>406235516</v>
      </c>
      <c r="H28" s="25">
        <f t="shared" si="1"/>
        <v>406235.516</v>
      </c>
      <c r="I28" s="32">
        <v>3779.69</v>
      </c>
      <c r="J28" s="32">
        <v>3849.5</v>
      </c>
      <c r="K28" s="24">
        <v>3904.25</v>
      </c>
      <c r="L28" s="25">
        <f t="shared" si="2"/>
        <v>3844.48</v>
      </c>
      <c r="M28" s="25">
        <f t="shared" si="3"/>
        <v>3904.25</v>
      </c>
      <c r="N28" s="25">
        <f t="shared" si="4"/>
        <v>104.04956547352245</v>
      </c>
      <c r="O28" s="27">
        <f t="shared" si="0"/>
        <v>0.9708288776329893</v>
      </c>
      <c r="P28" s="27">
        <f t="shared" si="5"/>
        <v>0.029171122367010693</v>
      </c>
      <c r="R28" s="28"/>
    </row>
    <row r="29" spans="3:18" ht="15">
      <c r="C29" s="20"/>
      <c r="D29" s="29">
        <v>304</v>
      </c>
      <c r="E29" s="36" t="s">
        <v>40</v>
      </c>
      <c r="F29" s="31" t="s">
        <v>43</v>
      </c>
      <c r="G29" s="24">
        <v>37830976</v>
      </c>
      <c r="H29" s="25">
        <f t="shared" si="1"/>
        <v>37830.976</v>
      </c>
      <c r="I29" s="32">
        <v>458.64</v>
      </c>
      <c r="J29" s="32">
        <v>448.07</v>
      </c>
      <c r="K29" s="24">
        <v>462.33</v>
      </c>
      <c r="L29" s="25">
        <f t="shared" si="2"/>
        <v>456.34666666666664</v>
      </c>
      <c r="M29" s="25">
        <f t="shared" si="3"/>
        <v>462.33</v>
      </c>
      <c r="N29" s="25">
        <f t="shared" si="4"/>
        <v>81.82678173598946</v>
      </c>
      <c r="O29" s="27">
        <f t="shared" si="0"/>
        <v>0.7634803885200782</v>
      </c>
      <c r="P29" s="27">
        <f t="shared" si="5"/>
        <v>0.23651961147992184</v>
      </c>
      <c r="R29" s="28"/>
    </row>
    <row r="30" spans="3:18" ht="15">
      <c r="C30" s="20"/>
      <c r="D30" s="29">
        <v>401</v>
      </c>
      <c r="E30" s="36" t="s">
        <v>44</v>
      </c>
      <c r="F30" s="31" t="s">
        <v>45</v>
      </c>
      <c r="G30" s="24">
        <v>888212673</v>
      </c>
      <c r="H30" s="25">
        <f t="shared" si="1"/>
        <v>888212.6730000001</v>
      </c>
      <c r="I30" s="32">
        <v>7681.62</v>
      </c>
      <c r="J30" s="32">
        <v>8326.76</v>
      </c>
      <c r="K30" s="24">
        <v>9171.7</v>
      </c>
      <c r="L30" s="25">
        <f t="shared" si="2"/>
        <v>8393.36</v>
      </c>
      <c r="M30" s="25">
        <f t="shared" si="3"/>
        <v>9171.7</v>
      </c>
      <c r="N30" s="25">
        <f t="shared" si="4"/>
        <v>96.84275248863351</v>
      </c>
      <c r="O30" s="27">
        <f t="shared" si="0"/>
        <v>0.9035860964681702</v>
      </c>
      <c r="P30" s="27">
        <f t="shared" si="5"/>
        <v>0.09641390353182977</v>
      </c>
      <c r="R30" s="28"/>
    </row>
    <row r="31" spans="3:18" ht="15">
      <c r="C31" s="20"/>
      <c r="D31" s="29">
        <v>402</v>
      </c>
      <c r="E31" s="36" t="s">
        <v>44</v>
      </c>
      <c r="F31" s="31" t="s">
        <v>46</v>
      </c>
      <c r="G31" s="24">
        <v>35503728</v>
      </c>
      <c r="H31" s="25">
        <f t="shared" si="1"/>
        <v>35503.728</v>
      </c>
      <c r="I31" s="32">
        <v>574.57</v>
      </c>
      <c r="J31" s="32">
        <v>487.51</v>
      </c>
      <c r="K31" s="24">
        <v>556.25</v>
      </c>
      <c r="L31" s="25">
        <f t="shared" si="2"/>
        <v>539.4433333333333</v>
      </c>
      <c r="M31" s="25">
        <f t="shared" si="3"/>
        <v>556.25</v>
      </c>
      <c r="N31" s="25">
        <f t="shared" si="4"/>
        <v>63.82692674157304</v>
      </c>
      <c r="O31" s="27">
        <f t="shared" si="0"/>
        <v>0.5955337090480465</v>
      </c>
      <c r="P31" s="27">
        <f t="shared" si="5"/>
        <v>0.4044662909519535</v>
      </c>
      <c r="R31" s="28"/>
    </row>
    <row r="32" spans="3:18" ht="15">
      <c r="C32" s="20"/>
      <c r="D32" s="29">
        <v>403</v>
      </c>
      <c r="E32" s="36" t="s">
        <v>44</v>
      </c>
      <c r="F32" s="31" t="s">
        <v>47</v>
      </c>
      <c r="G32" s="24">
        <v>110920456</v>
      </c>
      <c r="H32" s="25">
        <f t="shared" si="1"/>
        <v>110920.456</v>
      </c>
      <c r="I32" s="32">
        <v>1289.96</v>
      </c>
      <c r="J32" s="32">
        <v>1366.3</v>
      </c>
      <c r="K32" s="24">
        <v>1418.58</v>
      </c>
      <c r="L32" s="25">
        <f t="shared" si="2"/>
        <v>1358.28</v>
      </c>
      <c r="M32" s="25">
        <f t="shared" si="3"/>
        <v>1418.58</v>
      </c>
      <c r="N32" s="25">
        <f t="shared" si="4"/>
        <v>78.19118837147008</v>
      </c>
      <c r="O32" s="27">
        <f t="shared" si="0"/>
        <v>0.7295586800579275</v>
      </c>
      <c r="P32" s="27">
        <f t="shared" si="5"/>
        <v>0.27044131994207254</v>
      </c>
      <c r="R32" s="28"/>
    </row>
    <row r="33" spans="3:18" ht="15">
      <c r="C33" s="20"/>
      <c r="D33" s="29">
        <v>404</v>
      </c>
      <c r="E33" s="36" t="s">
        <v>44</v>
      </c>
      <c r="F33" s="31" t="s">
        <v>48</v>
      </c>
      <c r="G33" s="24">
        <v>172280229</v>
      </c>
      <c r="H33" s="25">
        <f t="shared" si="1"/>
        <v>172280.229</v>
      </c>
      <c r="I33" s="32">
        <v>1447.58</v>
      </c>
      <c r="J33" s="32">
        <v>1552.62</v>
      </c>
      <c r="K33" s="24">
        <v>1597.08</v>
      </c>
      <c r="L33" s="25">
        <f t="shared" si="2"/>
        <v>1532.4266666666665</v>
      </c>
      <c r="M33" s="25">
        <f t="shared" si="3"/>
        <v>1597.08</v>
      </c>
      <c r="N33" s="25">
        <f t="shared" si="4"/>
        <v>107.8720095424149</v>
      </c>
      <c r="O33" s="27">
        <f t="shared" si="0"/>
        <v>1.0064939865484326</v>
      </c>
      <c r="P33" s="27">
        <f t="shared" si="5"/>
        <v>-0.006493986548432584</v>
      </c>
      <c r="R33" s="28"/>
    </row>
    <row r="34" spans="3:18" ht="15">
      <c r="C34" s="20"/>
      <c r="D34" s="29">
        <v>405</v>
      </c>
      <c r="E34" s="36" t="s">
        <v>44</v>
      </c>
      <c r="F34" s="31" t="s">
        <v>49</v>
      </c>
      <c r="G34" s="24">
        <v>1034512107</v>
      </c>
      <c r="H34" s="25">
        <f t="shared" si="1"/>
        <v>1034512.1070000001</v>
      </c>
      <c r="I34" s="32">
        <v>11828.62</v>
      </c>
      <c r="J34" s="32">
        <v>12276.51</v>
      </c>
      <c r="K34" s="24">
        <v>12730.1</v>
      </c>
      <c r="L34" s="25">
        <f t="shared" si="2"/>
        <v>12278.410000000002</v>
      </c>
      <c r="M34" s="25">
        <f t="shared" si="3"/>
        <v>12730.1</v>
      </c>
      <c r="N34" s="25">
        <f t="shared" si="4"/>
        <v>81.26504167288553</v>
      </c>
      <c r="O34" s="27">
        <f t="shared" si="0"/>
        <v>0.7582391030567243</v>
      </c>
      <c r="P34" s="27">
        <f t="shared" si="5"/>
        <v>0.24176089694327574</v>
      </c>
      <c r="R34" s="28"/>
    </row>
    <row r="35" spans="3:18" ht="15">
      <c r="C35" s="20"/>
      <c r="D35" s="29">
        <v>406</v>
      </c>
      <c r="E35" s="36" t="s">
        <v>44</v>
      </c>
      <c r="F35" s="31" t="s">
        <v>50</v>
      </c>
      <c r="G35" s="24">
        <v>213019181</v>
      </c>
      <c r="H35" s="25">
        <f t="shared" si="1"/>
        <v>213019.181</v>
      </c>
      <c r="I35" s="32">
        <v>2970.76</v>
      </c>
      <c r="J35" s="32">
        <v>3147.04</v>
      </c>
      <c r="K35" s="24">
        <v>3253.39</v>
      </c>
      <c r="L35" s="25">
        <f t="shared" si="2"/>
        <v>3123.73</v>
      </c>
      <c r="M35" s="25">
        <f t="shared" si="3"/>
        <v>3253.39</v>
      </c>
      <c r="N35" s="25">
        <f t="shared" si="4"/>
        <v>65.4760668103117</v>
      </c>
      <c r="O35" s="27">
        <f t="shared" si="0"/>
        <v>0.6109209218125301</v>
      </c>
      <c r="P35" s="27">
        <f t="shared" si="5"/>
        <v>0.3890790781874699</v>
      </c>
      <c r="R35" s="28"/>
    </row>
    <row r="36" spans="3:18" ht="15">
      <c r="C36" s="20"/>
      <c r="D36" s="29">
        <v>407</v>
      </c>
      <c r="E36" s="36" t="s">
        <v>44</v>
      </c>
      <c r="F36" s="31" t="s">
        <v>51</v>
      </c>
      <c r="G36" s="24">
        <v>50580010</v>
      </c>
      <c r="H36" s="25">
        <f t="shared" si="1"/>
        <v>50580.01</v>
      </c>
      <c r="I36" s="32">
        <v>1172.65</v>
      </c>
      <c r="J36" s="32">
        <v>1236.11</v>
      </c>
      <c r="K36" s="24">
        <v>1223.64</v>
      </c>
      <c r="L36" s="25">
        <f t="shared" si="2"/>
        <v>1210.8000000000002</v>
      </c>
      <c r="M36" s="25">
        <f t="shared" si="3"/>
        <v>1223.64</v>
      </c>
      <c r="N36" s="25">
        <f t="shared" si="4"/>
        <v>41.3356951390932</v>
      </c>
      <c r="O36" s="27">
        <f t="shared" si="0"/>
        <v>0.38568048156123375</v>
      </c>
      <c r="P36" s="27">
        <f t="shared" si="5"/>
        <v>0.6143195184387662</v>
      </c>
      <c r="R36" s="28"/>
    </row>
    <row r="37" spans="3:18" ht="15">
      <c r="C37" s="20"/>
      <c r="D37" s="29">
        <v>501</v>
      </c>
      <c r="E37" s="36" t="s">
        <v>52</v>
      </c>
      <c r="F37" s="31" t="s">
        <v>53</v>
      </c>
      <c r="G37" s="24">
        <v>20599149</v>
      </c>
      <c r="H37" s="25">
        <f t="shared" si="1"/>
        <v>20599.149</v>
      </c>
      <c r="I37" s="32">
        <v>514.74</v>
      </c>
      <c r="J37" s="32">
        <v>538.98</v>
      </c>
      <c r="K37" s="24">
        <v>548.3</v>
      </c>
      <c r="L37" s="25">
        <f t="shared" si="2"/>
        <v>534.0066666666667</v>
      </c>
      <c r="M37" s="25">
        <f t="shared" si="3"/>
        <v>548.3</v>
      </c>
      <c r="N37" s="25">
        <f t="shared" si="4"/>
        <v>37.56912091920482</v>
      </c>
      <c r="O37" s="27">
        <f t="shared" si="0"/>
        <v>0.3505366632687287</v>
      </c>
      <c r="P37" s="27">
        <f t="shared" si="5"/>
        <v>0.6494633367312713</v>
      </c>
      <c r="R37" s="28"/>
    </row>
    <row r="38" spans="3:18" ht="15">
      <c r="C38" s="20"/>
      <c r="D38" s="29">
        <v>502</v>
      </c>
      <c r="E38" s="36" t="s">
        <v>52</v>
      </c>
      <c r="F38" s="31" t="s">
        <v>54</v>
      </c>
      <c r="G38" s="24">
        <v>32917108</v>
      </c>
      <c r="H38" s="25">
        <f t="shared" si="1"/>
        <v>32917.108</v>
      </c>
      <c r="I38" s="32">
        <v>895.92</v>
      </c>
      <c r="J38" s="32">
        <v>884.55</v>
      </c>
      <c r="K38" s="24">
        <v>925.43</v>
      </c>
      <c r="L38" s="25">
        <f t="shared" si="2"/>
        <v>901.9666666666666</v>
      </c>
      <c r="M38" s="25">
        <f t="shared" si="3"/>
        <v>925.43</v>
      </c>
      <c r="N38" s="25">
        <f t="shared" si="4"/>
        <v>35.56952767902489</v>
      </c>
      <c r="O38" s="27">
        <f t="shared" si="0"/>
        <v>0.3318795660261612</v>
      </c>
      <c r="P38" s="27">
        <f t="shared" si="5"/>
        <v>0.6681204339738388</v>
      </c>
      <c r="R38" s="28"/>
    </row>
    <row r="39" spans="3:18" ht="15">
      <c r="C39" s="20"/>
      <c r="D39" s="29">
        <v>503</v>
      </c>
      <c r="E39" s="36" t="s">
        <v>52</v>
      </c>
      <c r="F39" s="31" t="s">
        <v>55</v>
      </c>
      <c r="G39" s="24">
        <v>239863700</v>
      </c>
      <c r="H39" s="25">
        <f t="shared" si="1"/>
        <v>239863.7</v>
      </c>
      <c r="I39" s="32">
        <v>2770.67</v>
      </c>
      <c r="J39" s="32">
        <v>2772.52</v>
      </c>
      <c r="K39" s="24">
        <v>2761.73</v>
      </c>
      <c r="L39" s="25">
        <f t="shared" si="2"/>
        <v>2768.306666666667</v>
      </c>
      <c r="M39" s="25">
        <f t="shared" si="3"/>
        <v>2768.306666666667</v>
      </c>
      <c r="N39" s="25">
        <f t="shared" si="4"/>
        <v>86.64636143394517</v>
      </c>
      <c r="O39" s="27">
        <f t="shared" si="0"/>
        <v>0.808449217823068</v>
      </c>
      <c r="P39" s="27">
        <f t="shared" si="5"/>
        <v>0.191550782176932</v>
      </c>
      <c r="R39" s="28"/>
    </row>
    <row r="40" spans="3:18" ht="15">
      <c r="C40" s="20"/>
      <c r="D40" s="29">
        <v>504</v>
      </c>
      <c r="E40" s="36" t="s">
        <v>52</v>
      </c>
      <c r="F40" s="31" t="s">
        <v>56</v>
      </c>
      <c r="G40" s="24">
        <v>19942308</v>
      </c>
      <c r="H40" s="25">
        <f t="shared" si="1"/>
        <v>19942.308</v>
      </c>
      <c r="I40" s="32">
        <v>393.32</v>
      </c>
      <c r="J40" s="32">
        <v>404.67</v>
      </c>
      <c r="K40" s="24">
        <v>425.51</v>
      </c>
      <c r="L40" s="25">
        <f t="shared" si="2"/>
        <v>407.8333333333333</v>
      </c>
      <c r="M40" s="25">
        <f t="shared" si="3"/>
        <v>425.51</v>
      </c>
      <c r="N40" s="25">
        <f t="shared" si="4"/>
        <v>46.86683744212827</v>
      </c>
      <c r="O40" s="27">
        <f t="shared" si="0"/>
        <v>0.43728850750200854</v>
      </c>
      <c r="P40" s="27">
        <f t="shared" si="5"/>
        <v>0.5627114924979915</v>
      </c>
      <c r="R40" s="28"/>
    </row>
    <row r="41" spans="3:18" ht="15">
      <c r="C41" s="20"/>
      <c r="D41" s="29">
        <v>505</v>
      </c>
      <c r="E41" s="36" t="s">
        <v>52</v>
      </c>
      <c r="F41" s="31" t="s">
        <v>57</v>
      </c>
      <c r="G41" s="24">
        <v>36897345</v>
      </c>
      <c r="H41" s="25">
        <f t="shared" si="1"/>
        <v>36897.345</v>
      </c>
      <c r="I41" s="32">
        <v>918.25</v>
      </c>
      <c r="J41" s="32">
        <v>939.59</v>
      </c>
      <c r="K41" s="24">
        <v>951.12</v>
      </c>
      <c r="L41" s="25">
        <f t="shared" si="2"/>
        <v>936.32</v>
      </c>
      <c r="M41" s="25">
        <f t="shared" si="3"/>
        <v>951.12</v>
      </c>
      <c r="N41" s="25">
        <f t="shared" si="4"/>
        <v>38.79357494322483</v>
      </c>
      <c r="O41" s="27">
        <f t="shared" si="0"/>
        <v>0.36196136572128285</v>
      </c>
      <c r="P41" s="27">
        <f t="shared" si="5"/>
        <v>0.6380386342787172</v>
      </c>
      <c r="R41" s="28"/>
    </row>
    <row r="42" spans="3:18" ht="15">
      <c r="C42" s="20"/>
      <c r="D42" s="29">
        <v>506</v>
      </c>
      <c r="E42" s="36" t="s">
        <v>52</v>
      </c>
      <c r="F42" s="31" t="s">
        <v>58</v>
      </c>
      <c r="G42" s="24">
        <v>23760070</v>
      </c>
      <c r="H42" s="25">
        <f t="shared" si="1"/>
        <v>23760.07</v>
      </c>
      <c r="I42" s="32">
        <v>401.97</v>
      </c>
      <c r="J42" s="32">
        <v>415.46</v>
      </c>
      <c r="K42" s="24">
        <v>420.31</v>
      </c>
      <c r="L42" s="25">
        <f t="shared" si="2"/>
        <v>412.58</v>
      </c>
      <c r="M42" s="25">
        <f t="shared" si="3"/>
        <v>420.31</v>
      </c>
      <c r="N42" s="25">
        <f t="shared" si="4"/>
        <v>56.5298708096405</v>
      </c>
      <c r="O42" s="27">
        <f t="shared" si="0"/>
        <v>0.5274489209167021</v>
      </c>
      <c r="P42" s="27">
        <f t="shared" si="5"/>
        <v>0.47255107908329785</v>
      </c>
      <c r="R42" s="28"/>
    </row>
    <row r="43" spans="3:18" ht="15">
      <c r="C43" s="20"/>
      <c r="D43" s="29">
        <v>601</v>
      </c>
      <c r="E43" s="36" t="s">
        <v>59</v>
      </c>
      <c r="F43" s="31" t="s">
        <v>60</v>
      </c>
      <c r="G43" s="24">
        <v>28782086</v>
      </c>
      <c r="H43" s="25">
        <f t="shared" si="1"/>
        <v>28782.086</v>
      </c>
      <c r="I43" s="32">
        <v>580.54</v>
      </c>
      <c r="J43" s="32">
        <v>580.83</v>
      </c>
      <c r="K43" s="24">
        <v>522.42</v>
      </c>
      <c r="L43" s="25">
        <f t="shared" si="2"/>
        <v>561.2633333333333</v>
      </c>
      <c r="M43" s="25">
        <f t="shared" si="3"/>
        <v>561.2633333333333</v>
      </c>
      <c r="N43" s="25">
        <f t="shared" si="4"/>
        <v>51.280894885941834</v>
      </c>
      <c r="O43" s="27">
        <f t="shared" si="0"/>
        <v>0.47847363321092407</v>
      </c>
      <c r="P43" s="27">
        <f t="shared" si="5"/>
        <v>0.5215263667890759</v>
      </c>
      <c r="R43" s="28"/>
    </row>
    <row r="44" spans="3:18" ht="15">
      <c r="C44" s="20"/>
      <c r="D44" s="29">
        <v>602</v>
      </c>
      <c r="E44" s="36" t="s">
        <v>59</v>
      </c>
      <c r="F44" s="31" t="s">
        <v>61</v>
      </c>
      <c r="G44" s="24">
        <v>76891235</v>
      </c>
      <c r="H44" s="25">
        <f t="shared" si="1"/>
        <v>76891.235</v>
      </c>
      <c r="I44" s="32">
        <v>1570.17</v>
      </c>
      <c r="J44" s="32">
        <v>1568.1</v>
      </c>
      <c r="K44" s="24">
        <v>1572.42</v>
      </c>
      <c r="L44" s="25">
        <f t="shared" si="2"/>
        <v>1570.2300000000002</v>
      </c>
      <c r="M44" s="25">
        <f t="shared" si="3"/>
        <v>1572.42</v>
      </c>
      <c r="N44" s="25">
        <f t="shared" si="4"/>
        <v>48.8999344958726</v>
      </c>
      <c r="O44" s="27">
        <f t="shared" si="0"/>
        <v>0.45625821027609476</v>
      </c>
      <c r="P44" s="27">
        <f t="shared" si="5"/>
        <v>0.5437417897239052</v>
      </c>
      <c r="R44" s="28"/>
    </row>
    <row r="45" spans="3:18" ht="15">
      <c r="C45" s="20"/>
      <c r="D45" s="29">
        <v>701</v>
      </c>
      <c r="E45" s="36" t="s">
        <v>62</v>
      </c>
      <c r="F45" s="31" t="s">
        <v>63</v>
      </c>
      <c r="G45" s="24">
        <v>68851186</v>
      </c>
      <c r="H45" s="25">
        <f t="shared" si="1"/>
        <v>68851.186</v>
      </c>
      <c r="I45" s="32">
        <v>756.92</v>
      </c>
      <c r="J45" s="32">
        <v>715.42</v>
      </c>
      <c r="K45" s="24">
        <v>750.4</v>
      </c>
      <c r="L45" s="25">
        <f t="shared" si="2"/>
        <v>740.9133333333333</v>
      </c>
      <c r="M45" s="25">
        <f t="shared" si="3"/>
        <v>750.4</v>
      </c>
      <c r="N45" s="25">
        <f t="shared" si="4"/>
        <v>91.75264658848614</v>
      </c>
      <c r="O45" s="27">
        <f t="shared" si="0"/>
        <v>0.8560931369773339</v>
      </c>
      <c r="P45" s="27">
        <f t="shared" si="5"/>
        <v>0.1439068630226661</v>
      </c>
      <c r="R45" s="28"/>
    </row>
    <row r="46" spans="3:18" ht="15">
      <c r="C46" s="20"/>
      <c r="D46" s="29">
        <v>801</v>
      </c>
      <c r="E46" s="36" t="s">
        <v>64</v>
      </c>
      <c r="F46" s="31" t="s">
        <v>65</v>
      </c>
      <c r="G46" s="24">
        <v>95225000</v>
      </c>
      <c r="H46" s="25">
        <f t="shared" si="1"/>
        <v>95225</v>
      </c>
      <c r="I46" s="32">
        <v>1677.58</v>
      </c>
      <c r="J46" s="32">
        <v>1689.78</v>
      </c>
      <c r="K46" s="24">
        <v>1784.61</v>
      </c>
      <c r="L46" s="25">
        <f t="shared" si="2"/>
        <v>1717.323333333333</v>
      </c>
      <c r="M46" s="25">
        <f t="shared" si="3"/>
        <v>1784.61</v>
      </c>
      <c r="N46" s="25">
        <f t="shared" si="4"/>
        <v>53.35899720387088</v>
      </c>
      <c r="O46" s="27">
        <f t="shared" si="0"/>
        <v>0.49786325518329994</v>
      </c>
      <c r="P46" s="27">
        <f t="shared" si="5"/>
        <v>0.5021367448167</v>
      </c>
      <c r="R46" s="28"/>
    </row>
    <row r="47" spans="3:18" ht="15">
      <c r="C47" s="20"/>
      <c r="D47" s="29">
        <v>802</v>
      </c>
      <c r="E47" s="36" t="s">
        <v>64</v>
      </c>
      <c r="F47" s="31" t="s">
        <v>66</v>
      </c>
      <c r="G47" s="24">
        <v>146151479</v>
      </c>
      <c r="H47" s="25">
        <f t="shared" si="1"/>
        <v>146151.479</v>
      </c>
      <c r="I47" s="32">
        <v>707.89</v>
      </c>
      <c r="J47" s="32">
        <v>664.29</v>
      </c>
      <c r="K47" s="24">
        <v>651.1</v>
      </c>
      <c r="L47" s="25">
        <f t="shared" si="2"/>
        <v>674.4266666666666</v>
      </c>
      <c r="M47" s="25">
        <f t="shared" si="3"/>
        <v>674.4266666666666</v>
      </c>
      <c r="N47" s="25">
        <f t="shared" si="4"/>
        <v>216.704774919932</v>
      </c>
      <c r="O47" s="27">
        <f t="shared" si="0"/>
        <v>2.0219522537723953</v>
      </c>
      <c r="P47" s="27">
        <f t="shared" si="5"/>
        <v>-1.0219522537723953</v>
      </c>
      <c r="R47" s="28"/>
    </row>
    <row r="48" spans="3:18" ht="15">
      <c r="C48" s="20"/>
      <c r="D48" s="29">
        <v>803</v>
      </c>
      <c r="E48" s="36" t="s">
        <v>64</v>
      </c>
      <c r="F48" s="31" t="s">
        <v>67</v>
      </c>
      <c r="G48" s="24">
        <v>56974664</v>
      </c>
      <c r="H48" s="25">
        <f t="shared" si="1"/>
        <v>56974.664000000004</v>
      </c>
      <c r="I48" s="32">
        <v>1217.25</v>
      </c>
      <c r="J48" s="32">
        <v>1227.19</v>
      </c>
      <c r="K48" s="24">
        <v>1248.15</v>
      </c>
      <c r="L48" s="25">
        <f t="shared" si="2"/>
        <v>1230.8633333333335</v>
      </c>
      <c r="M48" s="25">
        <f t="shared" si="3"/>
        <v>1248.15</v>
      </c>
      <c r="N48" s="25">
        <f t="shared" si="4"/>
        <v>45.64728918799824</v>
      </c>
      <c r="O48" s="27">
        <f t="shared" si="0"/>
        <v>0.42590957807171104</v>
      </c>
      <c r="P48" s="27">
        <f t="shared" si="5"/>
        <v>0.574090421928289</v>
      </c>
      <c r="R48" s="28"/>
    </row>
    <row r="49" spans="3:18" ht="15">
      <c r="C49" s="20"/>
      <c r="D49" s="29">
        <v>901</v>
      </c>
      <c r="E49" s="36" t="s">
        <v>68</v>
      </c>
      <c r="F49" s="31" t="s">
        <v>69</v>
      </c>
      <c r="G49" s="24">
        <v>28816888</v>
      </c>
      <c r="H49" s="25">
        <f t="shared" si="1"/>
        <v>28816.888</v>
      </c>
      <c r="I49" s="32">
        <v>661.21</v>
      </c>
      <c r="J49" s="32">
        <v>610.91</v>
      </c>
      <c r="K49" s="24">
        <v>593.86</v>
      </c>
      <c r="L49" s="25">
        <f t="shared" si="2"/>
        <v>621.9933333333333</v>
      </c>
      <c r="M49" s="25">
        <f t="shared" si="3"/>
        <v>621.9933333333333</v>
      </c>
      <c r="N49" s="25">
        <f t="shared" si="4"/>
        <v>46.32989849837619</v>
      </c>
      <c r="O49" s="27">
        <f t="shared" si="0"/>
        <v>0.4322786275496225</v>
      </c>
      <c r="P49" s="27">
        <f t="shared" si="5"/>
        <v>0.5677213724503776</v>
      </c>
      <c r="R49" s="28"/>
    </row>
    <row r="50" spans="3:18" ht="15">
      <c r="C50" s="20"/>
      <c r="D50" s="29">
        <v>902</v>
      </c>
      <c r="E50" s="36" t="s">
        <v>68</v>
      </c>
      <c r="F50" s="31" t="s">
        <v>70</v>
      </c>
      <c r="G50" s="24">
        <v>35083886</v>
      </c>
      <c r="H50" s="25">
        <f t="shared" si="1"/>
        <v>35083.886</v>
      </c>
      <c r="I50" s="32">
        <v>686.37</v>
      </c>
      <c r="J50" s="32">
        <v>641.36</v>
      </c>
      <c r="K50" s="24">
        <v>616.27</v>
      </c>
      <c r="L50" s="25">
        <f t="shared" si="2"/>
        <v>648</v>
      </c>
      <c r="M50" s="25">
        <f t="shared" si="3"/>
        <v>648</v>
      </c>
      <c r="N50" s="25">
        <f t="shared" si="4"/>
        <v>54.141799382716044</v>
      </c>
      <c r="O50" s="27">
        <f t="shared" si="0"/>
        <v>0.5051671488347376</v>
      </c>
      <c r="P50" s="27">
        <f t="shared" si="5"/>
        <v>0.49483285116526243</v>
      </c>
      <c r="R50" s="28"/>
    </row>
    <row r="51" spans="3:18" ht="15">
      <c r="C51" s="20"/>
      <c r="D51" s="29">
        <v>903</v>
      </c>
      <c r="E51" s="36" t="s">
        <v>68</v>
      </c>
      <c r="F51" s="31" t="s">
        <v>71</v>
      </c>
      <c r="G51" s="24">
        <v>68743808</v>
      </c>
      <c r="H51" s="25">
        <f t="shared" si="1"/>
        <v>68743.808</v>
      </c>
      <c r="I51" s="32">
        <v>983.52</v>
      </c>
      <c r="J51" s="32">
        <v>969.88</v>
      </c>
      <c r="K51" s="24">
        <v>934.45</v>
      </c>
      <c r="L51" s="25">
        <f t="shared" si="2"/>
        <v>962.6166666666668</v>
      </c>
      <c r="M51" s="25">
        <f t="shared" si="3"/>
        <v>962.6166666666668</v>
      </c>
      <c r="N51" s="25">
        <f t="shared" si="4"/>
        <v>71.41348200218155</v>
      </c>
      <c r="O51" s="27">
        <f t="shared" si="0"/>
        <v>0.6663196551040294</v>
      </c>
      <c r="P51" s="27">
        <f t="shared" si="5"/>
        <v>0.33368034489597065</v>
      </c>
      <c r="R51" s="28"/>
    </row>
    <row r="52" spans="3:18" ht="15">
      <c r="C52" s="20"/>
      <c r="D52" s="29">
        <v>1002</v>
      </c>
      <c r="E52" s="36" t="s">
        <v>72</v>
      </c>
      <c r="F52" s="31" t="s">
        <v>73</v>
      </c>
      <c r="G52" s="24">
        <v>152266328</v>
      </c>
      <c r="H52" s="25">
        <f t="shared" si="1"/>
        <v>152266.328</v>
      </c>
      <c r="I52" s="32">
        <v>2225.2</v>
      </c>
      <c r="J52" s="32">
        <v>2229.4</v>
      </c>
      <c r="K52" s="24">
        <v>2192.45</v>
      </c>
      <c r="L52" s="25">
        <f t="shared" si="2"/>
        <v>2215.6833333333334</v>
      </c>
      <c r="M52" s="25">
        <f t="shared" si="3"/>
        <v>2215.6833333333334</v>
      </c>
      <c r="N52" s="25">
        <f t="shared" si="4"/>
        <v>68.72206226822425</v>
      </c>
      <c r="O52" s="27">
        <f t="shared" si="0"/>
        <v>0.641207507949297</v>
      </c>
      <c r="P52" s="27">
        <f t="shared" si="5"/>
        <v>0.35879249205070296</v>
      </c>
      <c r="R52" s="28"/>
    </row>
    <row r="53" spans="3:18" ht="15">
      <c r="C53" s="20"/>
      <c r="D53" s="29">
        <v>1003</v>
      </c>
      <c r="E53" s="36" t="s">
        <v>72</v>
      </c>
      <c r="F53" s="31" t="s">
        <v>74</v>
      </c>
      <c r="G53" s="24">
        <v>51939778</v>
      </c>
      <c r="H53" s="25">
        <f t="shared" si="1"/>
        <v>51939.778</v>
      </c>
      <c r="I53" s="32">
        <v>869.93</v>
      </c>
      <c r="J53" s="32">
        <v>847.53</v>
      </c>
      <c r="K53" s="24">
        <v>834.99</v>
      </c>
      <c r="L53" s="25">
        <f t="shared" si="2"/>
        <v>850.8166666666666</v>
      </c>
      <c r="M53" s="25">
        <f t="shared" si="3"/>
        <v>850.8166666666666</v>
      </c>
      <c r="N53" s="25">
        <f t="shared" si="4"/>
        <v>61.04696820701679</v>
      </c>
      <c r="O53" s="27">
        <f t="shared" si="0"/>
        <v>0.5695954553735871</v>
      </c>
      <c r="P53" s="27">
        <f t="shared" si="5"/>
        <v>0.43040454462641287</v>
      </c>
      <c r="R53" s="28"/>
    </row>
    <row r="54" spans="3:18" ht="15">
      <c r="C54" s="20"/>
      <c r="D54" s="33">
        <v>1101</v>
      </c>
      <c r="E54" s="36" t="s">
        <v>75</v>
      </c>
      <c r="F54" s="34" t="s">
        <v>76</v>
      </c>
      <c r="G54" s="24">
        <v>81406904</v>
      </c>
      <c r="H54" s="25">
        <f t="shared" si="1"/>
        <v>81406.904</v>
      </c>
      <c r="I54" s="35">
        <v>1262.74</v>
      </c>
      <c r="J54" s="32">
        <v>1243.39</v>
      </c>
      <c r="K54" s="24">
        <v>1217.85</v>
      </c>
      <c r="L54" s="25">
        <f t="shared" si="2"/>
        <v>1241.3266666666666</v>
      </c>
      <c r="M54" s="25">
        <f t="shared" si="3"/>
        <v>1241.3266666666666</v>
      </c>
      <c r="N54" s="25">
        <f t="shared" si="4"/>
        <v>65.58056487951063</v>
      </c>
      <c r="O54" s="27">
        <f t="shared" si="0"/>
        <v>0.6118959354300644</v>
      </c>
      <c r="P54" s="27">
        <f t="shared" si="5"/>
        <v>0.3881040645699356</v>
      </c>
      <c r="R54" s="28"/>
    </row>
    <row r="55" spans="3:18" ht="15">
      <c r="C55" s="20"/>
      <c r="D55" s="29">
        <v>1104</v>
      </c>
      <c r="E55" s="36" t="s">
        <v>75</v>
      </c>
      <c r="F55" s="31" t="s">
        <v>77</v>
      </c>
      <c r="G55" s="24">
        <v>54024862</v>
      </c>
      <c r="H55" s="25">
        <f t="shared" si="1"/>
        <v>54024.862</v>
      </c>
      <c r="I55" s="32">
        <v>982.28</v>
      </c>
      <c r="J55" s="32">
        <v>1009.53</v>
      </c>
      <c r="K55" s="24">
        <v>998.34</v>
      </c>
      <c r="L55" s="25">
        <f t="shared" si="2"/>
        <v>996.7166666666667</v>
      </c>
      <c r="M55" s="25">
        <f t="shared" si="3"/>
        <v>998.34</v>
      </c>
      <c r="N55" s="25">
        <f t="shared" si="4"/>
        <v>54.11469238936635</v>
      </c>
      <c r="O55" s="27">
        <f t="shared" si="0"/>
        <v>0.5049142284903813</v>
      </c>
      <c r="P55" s="27">
        <f t="shared" si="5"/>
        <v>0.49508577150961874</v>
      </c>
      <c r="R55" s="28"/>
    </row>
    <row r="56" spans="3:18" ht="15">
      <c r="C56" s="20"/>
      <c r="D56" s="29">
        <v>1106</v>
      </c>
      <c r="E56" s="36" t="s">
        <v>75</v>
      </c>
      <c r="F56" s="31" t="s">
        <v>78</v>
      </c>
      <c r="G56" s="24">
        <v>35416342</v>
      </c>
      <c r="H56" s="25">
        <f t="shared" si="1"/>
        <v>35416.342000000004</v>
      </c>
      <c r="I56" s="32">
        <v>687.24</v>
      </c>
      <c r="J56" s="32">
        <v>654.04</v>
      </c>
      <c r="K56" s="24">
        <v>650.6</v>
      </c>
      <c r="L56" s="25">
        <f t="shared" si="2"/>
        <v>663.96</v>
      </c>
      <c r="M56" s="25">
        <f t="shared" si="3"/>
        <v>663.96</v>
      </c>
      <c r="N56" s="25">
        <f t="shared" si="4"/>
        <v>53.34107777576963</v>
      </c>
      <c r="O56" s="27">
        <f t="shared" si="0"/>
        <v>0.49769605892263136</v>
      </c>
      <c r="P56" s="27">
        <f t="shared" si="5"/>
        <v>0.5023039410773686</v>
      </c>
      <c r="R56" s="28"/>
    </row>
    <row r="57" spans="3:18" ht="15">
      <c r="C57" s="20"/>
      <c r="D57" s="33">
        <v>1201</v>
      </c>
      <c r="E57" s="34" t="s">
        <v>79</v>
      </c>
      <c r="F57" s="34" t="s">
        <v>80</v>
      </c>
      <c r="G57" s="24">
        <v>30642381</v>
      </c>
      <c r="H57" s="25">
        <f t="shared" si="1"/>
        <v>30642.381</v>
      </c>
      <c r="I57" s="35">
        <v>616.8</v>
      </c>
      <c r="J57" s="32">
        <v>584.92</v>
      </c>
      <c r="K57" s="24">
        <v>574.48</v>
      </c>
      <c r="L57" s="25">
        <f t="shared" si="2"/>
        <v>592.0666666666666</v>
      </c>
      <c r="M57" s="25">
        <f t="shared" si="3"/>
        <v>592.0666666666666</v>
      </c>
      <c r="N57" s="25">
        <f t="shared" si="4"/>
        <v>51.75495045602973</v>
      </c>
      <c r="O57" s="27">
        <f t="shared" si="0"/>
        <v>0.4828967832255315</v>
      </c>
      <c r="P57" s="27">
        <f t="shared" si="5"/>
        <v>0.5171032167744685</v>
      </c>
      <c r="R57" s="28"/>
    </row>
    <row r="58" spans="3:18" ht="15">
      <c r="C58" s="20"/>
      <c r="D58" s="29">
        <v>1202</v>
      </c>
      <c r="E58" s="36" t="s">
        <v>81</v>
      </c>
      <c r="F58" s="31" t="s">
        <v>82</v>
      </c>
      <c r="G58" s="24">
        <v>180466599</v>
      </c>
      <c r="H58" s="25">
        <f t="shared" si="1"/>
        <v>180466.59900000002</v>
      </c>
      <c r="I58" s="32">
        <v>1693.64</v>
      </c>
      <c r="J58" s="32">
        <v>1668.67</v>
      </c>
      <c r="K58" s="24">
        <v>1715</v>
      </c>
      <c r="L58" s="25">
        <f t="shared" si="2"/>
        <v>1692.4366666666667</v>
      </c>
      <c r="M58" s="25">
        <f t="shared" si="3"/>
        <v>1715</v>
      </c>
      <c r="N58" s="25">
        <f t="shared" si="4"/>
        <v>105.22833760932946</v>
      </c>
      <c r="O58" s="27">
        <f t="shared" si="0"/>
        <v>0.9818273476831287</v>
      </c>
      <c r="P58" s="27">
        <f t="shared" si="5"/>
        <v>0.018172652316871263</v>
      </c>
      <c r="R58" s="28"/>
    </row>
    <row r="59" spans="3:18" ht="15">
      <c r="C59" s="20"/>
      <c r="D59" s="29">
        <v>1203</v>
      </c>
      <c r="E59" s="36" t="s">
        <v>81</v>
      </c>
      <c r="F59" s="31" t="s">
        <v>83</v>
      </c>
      <c r="G59" s="24">
        <v>39264393</v>
      </c>
      <c r="H59" s="25">
        <f t="shared" si="1"/>
        <v>39264.393000000004</v>
      </c>
      <c r="I59" s="32">
        <v>594.13</v>
      </c>
      <c r="J59" s="32">
        <v>566.9</v>
      </c>
      <c r="K59" s="24">
        <v>585.18</v>
      </c>
      <c r="L59" s="25">
        <f t="shared" si="2"/>
        <v>582.07</v>
      </c>
      <c r="M59" s="25">
        <f t="shared" si="3"/>
        <v>585.18</v>
      </c>
      <c r="N59" s="25">
        <f t="shared" si="4"/>
        <v>67.09797498205681</v>
      </c>
      <c r="O59" s="27">
        <f t="shared" si="0"/>
        <v>0.6260540488259222</v>
      </c>
      <c r="P59" s="27">
        <f t="shared" si="5"/>
        <v>0.3739459511740778</v>
      </c>
      <c r="R59" s="28"/>
    </row>
    <row r="60" spans="3:18" ht="15">
      <c r="C60" s="20"/>
      <c r="D60" s="29">
        <v>1204</v>
      </c>
      <c r="E60" s="36" t="s">
        <v>81</v>
      </c>
      <c r="F60" s="31" t="s">
        <v>84</v>
      </c>
      <c r="G60" s="24">
        <v>85001298</v>
      </c>
      <c r="H60" s="25">
        <f t="shared" si="1"/>
        <v>85001.298</v>
      </c>
      <c r="I60" s="32">
        <v>536.74</v>
      </c>
      <c r="J60" s="32">
        <v>541.46</v>
      </c>
      <c r="K60" s="24">
        <v>517.25</v>
      </c>
      <c r="L60" s="25">
        <f t="shared" si="2"/>
        <v>531.8166666666667</v>
      </c>
      <c r="M60" s="25">
        <f t="shared" si="3"/>
        <v>531.8166666666667</v>
      </c>
      <c r="N60" s="25">
        <f t="shared" si="4"/>
        <v>159.83195587451814</v>
      </c>
      <c r="O60" s="27">
        <f t="shared" si="0"/>
        <v>1.4913034727764432</v>
      </c>
      <c r="P60" s="27">
        <f t="shared" si="5"/>
        <v>-0.49130347277644315</v>
      </c>
      <c r="R60" s="28"/>
    </row>
    <row r="61" spans="3:18" ht="15">
      <c r="C61" s="20"/>
      <c r="D61" s="29">
        <v>1304</v>
      </c>
      <c r="E61" s="36" t="s">
        <v>85</v>
      </c>
      <c r="F61" s="31" t="s">
        <v>86</v>
      </c>
      <c r="G61" s="24">
        <v>20359105</v>
      </c>
      <c r="H61" s="25">
        <f t="shared" si="1"/>
        <v>20359.105</v>
      </c>
      <c r="I61" s="32">
        <v>596.06</v>
      </c>
      <c r="J61" s="32">
        <v>574.28</v>
      </c>
      <c r="K61" s="24">
        <v>575.46</v>
      </c>
      <c r="L61" s="25">
        <f t="shared" si="2"/>
        <v>581.9333333333333</v>
      </c>
      <c r="M61" s="25">
        <f t="shared" si="3"/>
        <v>581.9333333333333</v>
      </c>
      <c r="N61" s="25">
        <f t="shared" si="4"/>
        <v>34.98528754725628</v>
      </c>
      <c r="O61" s="27">
        <f t="shared" si="0"/>
        <v>0.32642834488158656</v>
      </c>
      <c r="P61" s="27">
        <f t="shared" si="5"/>
        <v>0.6735716551184134</v>
      </c>
      <c r="R61" s="28"/>
    </row>
    <row r="62" spans="3:18" ht="15">
      <c r="C62" s="20"/>
      <c r="D62" s="33">
        <v>1305</v>
      </c>
      <c r="E62" s="34" t="s">
        <v>87</v>
      </c>
      <c r="F62" s="34" t="s">
        <v>88</v>
      </c>
      <c r="G62" s="24">
        <v>46268318</v>
      </c>
      <c r="H62" s="25">
        <f t="shared" si="1"/>
        <v>46268.318</v>
      </c>
      <c r="I62" s="35">
        <v>936.54</v>
      </c>
      <c r="J62" s="32">
        <v>903.34</v>
      </c>
      <c r="K62" s="24">
        <v>881.3</v>
      </c>
      <c r="L62" s="25">
        <f t="shared" si="2"/>
        <v>907.0600000000001</v>
      </c>
      <c r="M62" s="25">
        <f t="shared" si="3"/>
        <v>907.0600000000001</v>
      </c>
      <c r="N62" s="25">
        <f t="shared" si="4"/>
        <v>51.00910413864573</v>
      </c>
      <c r="O62" s="27">
        <f t="shared" si="0"/>
        <v>0.47593770425295406</v>
      </c>
      <c r="P62" s="27">
        <f t="shared" si="5"/>
        <v>0.524062295747046</v>
      </c>
      <c r="R62" s="28"/>
    </row>
    <row r="63" spans="3:18" ht="15">
      <c r="C63" s="20"/>
      <c r="D63" s="33">
        <v>1402</v>
      </c>
      <c r="E63" s="34" t="s">
        <v>89</v>
      </c>
      <c r="F63" s="34" t="s">
        <v>90</v>
      </c>
      <c r="G63" s="24">
        <v>172629941</v>
      </c>
      <c r="H63" s="25">
        <f t="shared" si="1"/>
        <v>172629.941</v>
      </c>
      <c r="I63" s="35">
        <v>2979.15</v>
      </c>
      <c r="J63" s="32">
        <v>2973.08</v>
      </c>
      <c r="K63" s="24">
        <v>2941.31</v>
      </c>
      <c r="L63" s="25">
        <f t="shared" si="2"/>
        <v>2964.513333333333</v>
      </c>
      <c r="M63" s="25">
        <f t="shared" si="3"/>
        <v>2964.513333333333</v>
      </c>
      <c r="N63" s="25">
        <f t="shared" si="4"/>
        <v>58.232135122797004</v>
      </c>
      <c r="O63" s="27">
        <f t="shared" si="0"/>
        <v>0.5433318065881177</v>
      </c>
      <c r="P63" s="27">
        <f t="shared" si="5"/>
        <v>0.45666819341188225</v>
      </c>
      <c r="R63" s="28"/>
    </row>
    <row r="64" spans="3:18" ht="15">
      <c r="C64" s="20"/>
      <c r="D64" s="29">
        <v>1406</v>
      </c>
      <c r="E64" s="36" t="s">
        <v>91</v>
      </c>
      <c r="F64" s="31" t="s">
        <v>92</v>
      </c>
      <c r="G64" s="24">
        <v>17873630</v>
      </c>
      <c r="H64" s="25">
        <f t="shared" si="1"/>
        <v>17873.63</v>
      </c>
      <c r="I64" s="32">
        <v>378.2</v>
      </c>
      <c r="J64" s="32">
        <v>338.12</v>
      </c>
      <c r="K64" s="24">
        <v>320.37</v>
      </c>
      <c r="L64" s="25">
        <f t="shared" si="2"/>
        <v>345.56333333333333</v>
      </c>
      <c r="M64" s="25">
        <f t="shared" si="3"/>
        <v>345.56333333333333</v>
      </c>
      <c r="N64" s="25">
        <f t="shared" si="4"/>
        <v>51.72316700267197</v>
      </c>
      <c r="O64" s="27">
        <f t="shared" si="0"/>
        <v>0.4826002294224455</v>
      </c>
      <c r="P64" s="27">
        <f t="shared" si="5"/>
        <v>0.5173997705775545</v>
      </c>
      <c r="R64" s="28"/>
    </row>
    <row r="65" spans="3:18" ht="15">
      <c r="C65" s="20"/>
      <c r="D65" s="33">
        <v>1408</v>
      </c>
      <c r="E65" s="34" t="s">
        <v>89</v>
      </c>
      <c r="F65" s="34" t="s">
        <v>93</v>
      </c>
      <c r="G65" s="24">
        <v>55779973</v>
      </c>
      <c r="H65" s="25">
        <f t="shared" si="1"/>
        <v>55779.973</v>
      </c>
      <c r="I65" s="35">
        <v>657.35</v>
      </c>
      <c r="J65" s="32">
        <v>650.8</v>
      </c>
      <c r="K65" s="24">
        <v>668.82</v>
      </c>
      <c r="L65" s="25">
        <f t="shared" si="2"/>
        <v>658.9900000000001</v>
      </c>
      <c r="M65" s="25">
        <f t="shared" si="3"/>
        <v>668.82</v>
      </c>
      <c r="N65" s="25">
        <f t="shared" si="4"/>
        <v>83.40057564068059</v>
      </c>
      <c r="O65" s="27">
        <f t="shared" si="0"/>
        <v>0.7781645879510285</v>
      </c>
      <c r="P65" s="27">
        <f t="shared" si="5"/>
        <v>0.2218354120489715</v>
      </c>
      <c r="R65" s="28"/>
    </row>
    <row r="66" spans="3:18" ht="15">
      <c r="C66" s="20"/>
      <c r="D66" s="29">
        <v>1503</v>
      </c>
      <c r="E66" s="36" t="s">
        <v>94</v>
      </c>
      <c r="F66" s="31" t="s">
        <v>95</v>
      </c>
      <c r="G66" s="24">
        <v>14377931</v>
      </c>
      <c r="H66" s="25">
        <f t="shared" si="1"/>
        <v>14377.931</v>
      </c>
      <c r="I66" s="32">
        <v>436.4</v>
      </c>
      <c r="J66" s="32">
        <v>429.12</v>
      </c>
      <c r="K66" s="24">
        <v>464.89</v>
      </c>
      <c r="L66" s="25">
        <f t="shared" si="2"/>
        <v>443.46999999999997</v>
      </c>
      <c r="M66" s="25">
        <f t="shared" si="3"/>
        <v>464.89</v>
      </c>
      <c r="N66" s="25">
        <f t="shared" si="4"/>
        <v>30.92759792639119</v>
      </c>
      <c r="O66" s="27">
        <f t="shared" si="0"/>
        <v>0.2885682899887103</v>
      </c>
      <c r="P66" s="27">
        <f t="shared" si="5"/>
        <v>0.7114317100112897</v>
      </c>
      <c r="R66" s="28"/>
    </row>
    <row r="67" spans="3:18" ht="15">
      <c r="C67" s="20"/>
      <c r="D67" s="29">
        <v>1505</v>
      </c>
      <c r="E67" s="36" t="s">
        <v>94</v>
      </c>
      <c r="F67" s="31" t="s">
        <v>96</v>
      </c>
      <c r="G67" s="24">
        <v>19410004</v>
      </c>
      <c r="H67" s="25">
        <f t="shared" si="1"/>
        <v>19410.004</v>
      </c>
      <c r="I67" s="32">
        <v>467.19</v>
      </c>
      <c r="J67" s="32">
        <v>453.99</v>
      </c>
      <c r="K67" s="24">
        <v>427.28</v>
      </c>
      <c r="L67" s="25">
        <f t="shared" si="2"/>
        <v>449.4866666666667</v>
      </c>
      <c r="M67" s="25">
        <f t="shared" si="3"/>
        <v>449.4866666666667</v>
      </c>
      <c r="N67" s="25">
        <f t="shared" si="4"/>
        <v>43.18260237604378</v>
      </c>
      <c r="O67" s="27">
        <f t="shared" si="0"/>
        <v>0.4029129502580613</v>
      </c>
      <c r="P67" s="27">
        <f t="shared" si="5"/>
        <v>0.5970870497419387</v>
      </c>
      <c r="R67" s="28"/>
    </row>
    <row r="68" spans="3:18" ht="15">
      <c r="C68" s="20"/>
      <c r="D68" s="29">
        <v>1507</v>
      </c>
      <c r="E68" s="36" t="s">
        <v>94</v>
      </c>
      <c r="F68" s="31" t="s">
        <v>97</v>
      </c>
      <c r="G68" s="24">
        <v>163791861</v>
      </c>
      <c r="H68" s="25">
        <f t="shared" si="1"/>
        <v>163791.861</v>
      </c>
      <c r="I68" s="32">
        <v>2394.68</v>
      </c>
      <c r="J68" s="32">
        <v>2380.7</v>
      </c>
      <c r="K68" s="24">
        <v>2384.69</v>
      </c>
      <c r="L68" s="25">
        <f t="shared" si="2"/>
        <v>2386.69</v>
      </c>
      <c r="M68" s="25">
        <f t="shared" si="3"/>
        <v>2386.69</v>
      </c>
      <c r="N68" s="25">
        <f t="shared" si="4"/>
        <v>68.62720378432054</v>
      </c>
      <c r="O68" s="27">
        <f t="shared" si="0"/>
        <v>0.6403224359641994</v>
      </c>
      <c r="P68" s="27">
        <f t="shared" si="5"/>
        <v>0.35967756403580065</v>
      </c>
      <c r="R68" s="28"/>
    </row>
    <row r="69" spans="3:18" ht="15">
      <c r="C69" s="20"/>
      <c r="D69" s="29">
        <v>1601</v>
      </c>
      <c r="E69" s="36" t="s">
        <v>98</v>
      </c>
      <c r="F69" s="31" t="s">
        <v>99</v>
      </c>
      <c r="G69" s="24">
        <v>23854765</v>
      </c>
      <c r="H69" s="25">
        <f t="shared" si="1"/>
        <v>23854.765</v>
      </c>
      <c r="I69" s="32">
        <v>608.76</v>
      </c>
      <c r="J69" s="32">
        <v>567.02</v>
      </c>
      <c r="K69" s="24">
        <v>570.93</v>
      </c>
      <c r="L69" s="25">
        <f t="shared" si="2"/>
        <v>582.2366666666667</v>
      </c>
      <c r="M69" s="25">
        <f t="shared" si="3"/>
        <v>582.2366666666667</v>
      </c>
      <c r="N69" s="25">
        <f t="shared" si="4"/>
        <v>40.9709081644921</v>
      </c>
      <c r="O69" s="27">
        <f t="shared" si="0"/>
        <v>0.3822768563032577</v>
      </c>
      <c r="P69" s="27">
        <f t="shared" si="5"/>
        <v>0.6177231436967423</v>
      </c>
      <c r="R69" s="28"/>
    </row>
    <row r="70" spans="3:18" ht="15">
      <c r="C70" s="20"/>
      <c r="D70" s="29">
        <v>1602</v>
      </c>
      <c r="E70" s="36" t="s">
        <v>98</v>
      </c>
      <c r="F70" s="31" t="s">
        <v>100</v>
      </c>
      <c r="G70" s="24">
        <v>79653605</v>
      </c>
      <c r="H70" s="25">
        <f t="shared" si="1"/>
        <v>79653.605</v>
      </c>
      <c r="I70" s="32">
        <v>1646.49</v>
      </c>
      <c r="J70" s="32">
        <v>1621.68</v>
      </c>
      <c r="K70" s="24">
        <v>1663.54</v>
      </c>
      <c r="L70" s="25">
        <f t="shared" si="2"/>
        <v>1643.9033333333334</v>
      </c>
      <c r="M70" s="25">
        <f t="shared" si="3"/>
        <v>1663.54</v>
      </c>
      <c r="N70" s="25">
        <f t="shared" si="4"/>
        <v>47.881989612513074</v>
      </c>
      <c r="O70" s="27">
        <f t="shared" si="0"/>
        <v>0.4467603302599052</v>
      </c>
      <c r="P70" s="27">
        <f t="shared" si="5"/>
        <v>0.5532396697400948</v>
      </c>
      <c r="R70" s="28"/>
    </row>
    <row r="71" spans="3:18" ht="15">
      <c r="C71" s="20"/>
      <c r="D71" s="29">
        <v>1603</v>
      </c>
      <c r="E71" s="36" t="s">
        <v>98</v>
      </c>
      <c r="F71" s="31" t="s">
        <v>101</v>
      </c>
      <c r="G71" s="24">
        <v>64748552</v>
      </c>
      <c r="H71" s="25">
        <f t="shared" si="1"/>
        <v>64748.552</v>
      </c>
      <c r="I71" s="32">
        <v>1178.23</v>
      </c>
      <c r="J71" s="32">
        <v>1196.97</v>
      </c>
      <c r="K71" s="24">
        <v>1243.68</v>
      </c>
      <c r="L71" s="25">
        <f t="shared" si="2"/>
        <v>1206.2933333333333</v>
      </c>
      <c r="M71" s="25">
        <f t="shared" si="3"/>
        <v>1243.68</v>
      </c>
      <c r="N71" s="25">
        <f t="shared" si="4"/>
        <v>52.06206741283932</v>
      </c>
      <c r="O71" s="27">
        <f t="shared" si="0"/>
        <v>0.4857623214824633</v>
      </c>
      <c r="P71" s="27">
        <f t="shared" si="5"/>
        <v>0.5142376785175367</v>
      </c>
      <c r="R71" s="28"/>
    </row>
    <row r="72" spans="3:18" ht="15">
      <c r="C72" s="20"/>
      <c r="D72" s="29">
        <v>1605</v>
      </c>
      <c r="E72" s="36" t="s">
        <v>98</v>
      </c>
      <c r="F72" s="31" t="s">
        <v>102</v>
      </c>
      <c r="G72" s="24">
        <v>42294465</v>
      </c>
      <c r="H72" s="25">
        <f t="shared" si="1"/>
        <v>42294.465000000004</v>
      </c>
      <c r="I72" s="32">
        <v>806.59</v>
      </c>
      <c r="J72" s="32">
        <v>812.24</v>
      </c>
      <c r="K72" s="24">
        <v>829.04</v>
      </c>
      <c r="L72" s="25">
        <f t="shared" si="2"/>
        <v>815.9566666666666</v>
      </c>
      <c r="M72" s="25">
        <f t="shared" si="3"/>
        <v>829.04</v>
      </c>
      <c r="N72" s="25">
        <f t="shared" si="4"/>
        <v>51.016193428543865</v>
      </c>
      <c r="O72" s="27">
        <f t="shared" si="0"/>
        <v>0.47600385049127514</v>
      </c>
      <c r="P72" s="27">
        <f t="shared" si="5"/>
        <v>0.5239961495087249</v>
      </c>
      <c r="R72" s="28"/>
    </row>
    <row r="73" spans="3:18" ht="15">
      <c r="C73" s="20"/>
      <c r="D73" s="29">
        <v>1608</v>
      </c>
      <c r="E73" s="36" t="s">
        <v>98</v>
      </c>
      <c r="F73" s="31" t="s">
        <v>103</v>
      </c>
      <c r="G73" s="24">
        <v>401256588</v>
      </c>
      <c r="H73" s="25">
        <f t="shared" si="1"/>
        <v>401256.588</v>
      </c>
      <c r="I73" s="32">
        <v>4756.71</v>
      </c>
      <c r="J73" s="32">
        <v>4796.8</v>
      </c>
      <c r="K73" s="24">
        <v>4664.28</v>
      </c>
      <c r="L73" s="25">
        <f t="shared" si="2"/>
        <v>4739.263333333333</v>
      </c>
      <c r="M73" s="25">
        <f t="shared" si="3"/>
        <v>4739.263333333333</v>
      </c>
      <c r="N73" s="25">
        <f t="shared" si="4"/>
        <v>84.66644703572074</v>
      </c>
      <c r="O73" s="27">
        <f t="shared" si="0"/>
        <v>0.7899757329575616</v>
      </c>
      <c r="P73" s="27">
        <f t="shared" si="5"/>
        <v>0.21002426704243837</v>
      </c>
      <c r="R73" s="28"/>
    </row>
    <row r="74" spans="3:18" ht="15">
      <c r="C74" s="20"/>
      <c r="D74" s="29">
        <v>1611</v>
      </c>
      <c r="E74" s="36" t="s">
        <v>98</v>
      </c>
      <c r="F74" s="31" t="s">
        <v>104</v>
      </c>
      <c r="G74" s="24">
        <v>257350684</v>
      </c>
      <c r="H74" s="25">
        <f t="shared" si="1"/>
        <v>257350.684</v>
      </c>
      <c r="I74" s="32">
        <v>2589.81</v>
      </c>
      <c r="J74" s="32">
        <v>2743.27</v>
      </c>
      <c r="K74" s="24">
        <v>2841.56</v>
      </c>
      <c r="L74" s="25">
        <f t="shared" si="2"/>
        <v>2724.8799999999997</v>
      </c>
      <c r="M74" s="25">
        <f t="shared" si="3"/>
        <v>2841.56</v>
      </c>
      <c r="N74" s="25">
        <f t="shared" si="4"/>
        <v>90.56669012795788</v>
      </c>
      <c r="O74" s="27">
        <f t="shared" si="0"/>
        <v>0.8450276339715647</v>
      </c>
      <c r="P74" s="27">
        <f t="shared" si="5"/>
        <v>0.15497236602843534</v>
      </c>
      <c r="R74" s="28"/>
    </row>
    <row r="75" spans="3:18" ht="15">
      <c r="C75" s="20"/>
      <c r="D75" s="29">
        <v>1612</v>
      </c>
      <c r="E75" s="36" t="s">
        <v>98</v>
      </c>
      <c r="F75" s="31" t="s">
        <v>105</v>
      </c>
      <c r="G75" s="24">
        <v>98694166</v>
      </c>
      <c r="H75" s="25">
        <f t="shared" si="1"/>
        <v>98694.166</v>
      </c>
      <c r="I75" s="32">
        <v>1428.27</v>
      </c>
      <c r="J75" s="32">
        <v>1536.5</v>
      </c>
      <c r="K75" s="24">
        <v>1656.56</v>
      </c>
      <c r="L75" s="25">
        <f t="shared" si="2"/>
        <v>1540.4433333333334</v>
      </c>
      <c r="M75" s="25">
        <f t="shared" si="3"/>
        <v>1656.56</v>
      </c>
      <c r="N75" s="25">
        <f t="shared" si="4"/>
        <v>59.57777925339257</v>
      </c>
      <c r="O75" s="27">
        <f t="shared" si="0"/>
        <v>0.555887266815695</v>
      </c>
      <c r="P75" s="27">
        <f t="shared" si="5"/>
        <v>0.444112733184305</v>
      </c>
      <c r="R75" s="28"/>
    </row>
    <row r="76" spans="3:18" ht="15">
      <c r="C76" s="20"/>
      <c r="D76" s="29">
        <v>1613</v>
      </c>
      <c r="E76" s="36" t="s">
        <v>98</v>
      </c>
      <c r="F76" s="31" t="s">
        <v>106</v>
      </c>
      <c r="G76" s="24">
        <v>30278849</v>
      </c>
      <c r="H76" s="25">
        <f t="shared" si="1"/>
        <v>30278.849000000002</v>
      </c>
      <c r="I76" s="32">
        <v>796.7</v>
      </c>
      <c r="J76" s="32">
        <v>790.83</v>
      </c>
      <c r="K76" s="24">
        <v>770.16</v>
      </c>
      <c r="L76" s="25">
        <f t="shared" si="2"/>
        <v>785.8966666666666</v>
      </c>
      <c r="M76" s="25">
        <f t="shared" si="3"/>
        <v>785.8966666666666</v>
      </c>
      <c r="N76" s="25">
        <f t="shared" si="4"/>
        <v>38.52777379553716</v>
      </c>
      <c r="O76" s="27">
        <f t="shared" si="0"/>
        <v>0.35948132240049785</v>
      </c>
      <c r="P76" s="27">
        <f t="shared" si="5"/>
        <v>0.6405186775995022</v>
      </c>
      <c r="R76" s="28"/>
    </row>
    <row r="77" spans="3:18" ht="15">
      <c r="C77" s="20"/>
      <c r="D77" s="29">
        <v>1701</v>
      </c>
      <c r="E77" s="36" t="s">
        <v>107</v>
      </c>
      <c r="F77" s="31" t="s">
        <v>108</v>
      </c>
      <c r="G77" s="24">
        <v>106988607</v>
      </c>
      <c r="H77" s="25">
        <f t="shared" si="1"/>
        <v>106988.607</v>
      </c>
      <c r="I77" s="32">
        <v>2904.03</v>
      </c>
      <c r="J77" s="32">
        <v>3021.31</v>
      </c>
      <c r="K77" s="24">
        <v>3134.79</v>
      </c>
      <c r="L77" s="25">
        <f t="shared" si="2"/>
        <v>3020.0433333333335</v>
      </c>
      <c r="M77" s="25">
        <f t="shared" si="3"/>
        <v>3134.79</v>
      </c>
      <c r="N77" s="25">
        <f t="shared" si="4"/>
        <v>34.12943355057277</v>
      </c>
      <c r="O77" s="27">
        <f t="shared" si="0"/>
        <v>0.3184428451705917</v>
      </c>
      <c r="P77" s="27">
        <f t="shared" si="5"/>
        <v>0.6815571548294084</v>
      </c>
      <c r="R77" s="28"/>
    </row>
    <row r="78" spans="3:18" ht="15">
      <c r="C78" s="20"/>
      <c r="D78" s="29">
        <v>1702</v>
      </c>
      <c r="E78" s="36" t="s">
        <v>107</v>
      </c>
      <c r="F78" s="31" t="s">
        <v>109</v>
      </c>
      <c r="G78" s="24">
        <v>25700510</v>
      </c>
      <c r="H78" s="25">
        <f t="shared" si="1"/>
        <v>25700.510000000002</v>
      </c>
      <c r="I78" s="32">
        <v>903.65</v>
      </c>
      <c r="J78" s="32">
        <v>902.55</v>
      </c>
      <c r="K78" s="24">
        <v>927.85</v>
      </c>
      <c r="L78" s="25">
        <f t="shared" si="2"/>
        <v>911.3499999999999</v>
      </c>
      <c r="M78" s="25">
        <f t="shared" si="3"/>
        <v>927.85</v>
      </c>
      <c r="N78" s="25">
        <f t="shared" si="4"/>
        <v>27.698992294013042</v>
      </c>
      <c r="O78" s="27">
        <f t="shared" si="0"/>
        <v>0.2584439586843298</v>
      </c>
      <c r="P78" s="27">
        <f t="shared" si="5"/>
        <v>0.7415560413156702</v>
      </c>
      <c r="R78" s="28"/>
    </row>
    <row r="79" spans="3:18" ht="15">
      <c r="C79" s="20"/>
      <c r="D79" s="29">
        <v>1703</v>
      </c>
      <c r="E79" s="36" t="s">
        <v>107</v>
      </c>
      <c r="F79" s="31" t="s">
        <v>110</v>
      </c>
      <c r="G79" s="24">
        <v>28323954</v>
      </c>
      <c r="H79" s="25">
        <f t="shared" si="1"/>
        <v>28323.954</v>
      </c>
      <c r="I79" s="32">
        <v>752.16</v>
      </c>
      <c r="J79" s="32">
        <v>757.76</v>
      </c>
      <c r="K79" s="24">
        <v>760.4</v>
      </c>
      <c r="L79" s="25">
        <f t="shared" si="2"/>
        <v>756.7733333333334</v>
      </c>
      <c r="M79" s="25">
        <f t="shared" si="3"/>
        <v>760.4</v>
      </c>
      <c r="N79" s="25">
        <f t="shared" si="4"/>
        <v>37.24875591793793</v>
      </c>
      <c r="O79" s="27">
        <f t="shared" si="0"/>
        <v>0.34754751484511537</v>
      </c>
      <c r="P79" s="27">
        <f t="shared" si="5"/>
        <v>0.6524524851548846</v>
      </c>
      <c r="R79" s="28"/>
    </row>
    <row r="80" spans="3:18" ht="15">
      <c r="C80" s="20"/>
      <c r="D80" s="33">
        <v>1704</v>
      </c>
      <c r="E80" s="34" t="s">
        <v>111</v>
      </c>
      <c r="F80" s="34" t="s">
        <v>112</v>
      </c>
      <c r="G80" s="24">
        <v>33580165</v>
      </c>
      <c r="H80" s="25">
        <f t="shared" si="1"/>
        <v>33580.165</v>
      </c>
      <c r="I80" s="35">
        <v>608.74</v>
      </c>
      <c r="J80" s="32">
        <v>611.75</v>
      </c>
      <c r="K80" s="24">
        <v>598.14</v>
      </c>
      <c r="L80" s="25">
        <f t="shared" si="2"/>
        <v>606.21</v>
      </c>
      <c r="M80" s="25">
        <f t="shared" si="3"/>
        <v>606.21</v>
      </c>
      <c r="N80" s="25">
        <f t="shared" si="4"/>
        <v>55.39361772323122</v>
      </c>
      <c r="O80" s="27">
        <f t="shared" si="0"/>
        <v>0.5168471725714249</v>
      </c>
      <c r="P80" s="27">
        <f t="shared" si="5"/>
        <v>0.4831528274285751</v>
      </c>
      <c r="R80" s="28"/>
    </row>
    <row r="81" spans="3:18" ht="15">
      <c r="C81" s="20"/>
      <c r="D81" s="29">
        <v>1705</v>
      </c>
      <c r="E81" s="36" t="s">
        <v>107</v>
      </c>
      <c r="F81" s="31" t="s">
        <v>113</v>
      </c>
      <c r="G81" s="24">
        <v>286576135</v>
      </c>
      <c r="H81" s="25">
        <f t="shared" si="1"/>
        <v>286576.135</v>
      </c>
      <c r="I81" s="32">
        <v>5467.1</v>
      </c>
      <c r="J81" s="32">
        <v>5551.27</v>
      </c>
      <c r="K81" s="24">
        <v>5514.3</v>
      </c>
      <c r="L81" s="25">
        <f t="shared" si="2"/>
        <v>5510.89</v>
      </c>
      <c r="M81" s="25">
        <f t="shared" si="3"/>
        <v>5514.3</v>
      </c>
      <c r="N81" s="25">
        <f t="shared" si="4"/>
        <v>51.9696307781586</v>
      </c>
      <c r="O81" s="27">
        <f t="shared" si="0"/>
        <v>0.4848998464313581</v>
      </c>
      <c r="P81" s="27">
        <f t="shared" si="5"/>
        <v>0.5151001535686419</v>
      </c>
      <c r="R81" s="28"/>
    </row>
    <row r="82" spans="3:18" ht="15">
      <c r="C82" s="20"/>
      <c r="D82" s="29">
        <v>1802</v>
      </c>
      <c r="E82" s="36" t="s">
        <v>114</v>
      </c>
      <c r="F82" s="31" t="s">
        <v>115</v>
      </c>
      <c r="G82" s="24">
        <v>24727558</v>
      </c>
      <c r="H82" s="25">
        <f t="shared" si="1"/>
        <v>24727.558</v>
      </c>
      <c r="I82" s="32">
        <v>827.3</v>
      </c>
      <c r="J82" s="32">
        <v>781.01</v>
      </c>
      <c r="K82" s="24">
        <v>801.5</v>
      </c>
      <c r="L82" s="25">
        <f t="shared" si="2"/>
        <v>803.27</v>
      </c>
      <c r="M82" s="25">
        <f t="shared" si="3"/>
        <v>803.27</v>
      </c>
      <c r="N82" s="25">
        <f t="shared" si="4"/>
        <v>30.783619455475744</v>
      </c>
      <c r="O82" s="27">
        <f t="shared" si="0"/>
        <v>0.2872249066051658</v>
      </c>
      <c r="P82" s="27">
        <f t="shared" si="5"/>
        <v>0.7127750933948342</v>
      </c>
      <c r="R82" s="28"/>
    </row>
    <row r="83" spans="3:18" ht="15">
      <c r="C83" s="20"/>
      <c r="D83" s="29">
        <v>1803</v>
      </c>
      <c r="E83" s="36" t="s">
        <v>114</v>
      </c>
      <c r="F83" s="31" t="s">
        <v>116</v>
      </c>
      <c r="G83" s="24">
        <v>243041731</v>
      </c>
      <c r="H83" s="25">
        <f t="shared" si="1"/>
        <v>243041.731</v>
      </c>
      <c r="I83" s="32">
        <v>6012.39</v>
      </c>
      <c r="J83" s="32">
        <v>6074.22</v>
      </c>
      <c r="K83" s="24">
        <v>6088.04</v>
      </c>
      <c r="L83" s="25">
        <f t="shared" si="2"/>
        <v>6058.216666666667</v>
      </c>
      <c r="M83" s="25">
        <f t="shared" si="3"/>
        <v>6088.04</v>
      </c>
      <c r="N83" s="25">
        <f t="shared" si="4"/>
        <v>39.92117840881466</v>
      </c>
      <c r="O83" s="27">
        <f t="shared" si="0"/>
        <v>0.37248240924445075</v>
      </c>
      <c r="P83" s="27">
        <f t="shared" si="5"/>
        <v>0.6275175907555492</v>
      </c>
      <c r="R83" s="28"/>
    </row>
    <row r="84" spans="3:18" ht="15">
      <c r="C84" s="20"/>
      <c r="D84" s="33">
        <v>1804</v>
      </c>
      <c r="E84" s="36" t="s">
        <v>114</v>
      </c>
      <c r="F84" s="34" t="s">
        <v>117</v>
      </c>
      <c r="G84" s="24">
        <v>190006765</v>
      </c>
      <c r="H84" s="25">
        <f t="shared" si="1"/>
        <v>190006.765</v>
      </c>
      <c r="I84" s="35">
        <v>3513.62</v>
      </c>
      <c r="J84" s="32">
        <v>3624.57</v>
      </c>
      <c r="K84" s="24">
        <v>3699.87</v>
      </c>
      <c r="L84" s="25">
        <f t="shared" si="2"/>
        <v>3612.686666666667</v>
      </c>
      <c r="M84" s="25">
        <f t="shared" si="3"/>
        <v>3699.87</v>
      </c>
      <c r="N84" s="25">
        <f t="shared" si="4"/>
        <v>51.35498409403574</v>
      </c>
      <c r="O84" s="27">
        <f t="shared" si="0"/>
        <v>0.4791649185844976</v>
      </c>
      <c r="P84" s="27">
        <f t="shared" si="5"/>
        <v>0.5208350814155024</v>
      </c>
      <c r="R84" s="28"/>
    </row>
    <row r="85" spans="3:18" ht="15">
      <c r="C85" s="20"/>
      <c r="D85" s="29">
        <v>1805</v>
      </c>
      <c r="E85" s="36" t="s">
        <v>114</v>
      </c>
      <c r="F85" s="31" t="s">
        <v>118</v>
      </c>
      <c r="G85" s="24">
        <v>11969134</v>
      </c>
      <c r="H85" s="25">
        <f t="shared" si="1"/>
        <v>11969.134</v>
      </c>
      <c r="I85" s="32">
        <v>396.96</v>
      </c>
      <c r="J85" s="32">
        <v>392.79</v>
      </c>
      <c r="K85" s="24">
        <v>367.11</v>
      </c>
      <c r="L85" s="25">
        <f t="shared" si="2"/>
        <v>385.62000000000006</v>
      </c>
      <c r="M85" s="25">
        <f t="shared" si="3"/>
        <v>385.62000000000006</v>
      </c>
      <c r="N85" s="25">
        <f t="shared" si="4"/>
        <v>31.038675379907676</v>
      </c>
      <c r="O85" s="27">
        <f t="shared" si="0"/>
        <v>0.2896046921979553</v>
      </c>
      <c r="P85" s="27">
        <f t="shared" si="5"/>
        <v>0.7103953078020446</v>
      </c>
      <c r="R85" s="28"/>
    </row>
    <row r="86" spans="3:18" ht="15">
      <c r="C86" s="20"/>
      <c r="D86" s="29">
        <v>1901</v>
      </c>
      <c r="E86" s="36" t="s">
        <v>119</v>
      </c>
      <c r="F86" s="31" t="s">
        <v>120</v>
      </c>
      <c r="G86" s="24">
        <v>43943376</v>
      </c>
      <c r="H86" s="25">
        <f t="shared" si="1"/>
        <v>43943.376000000004</v>
      </c>
      <c r="I86" s="32">
        <v>748.2</v>
      </c>
      <c r="J86" s="32">
        <v>755.81</v>
      </c>
      <c r="K86" s="24">
        <v>724.55</v>
      </c>
      <c r="L86" s="25">
        <f t="shared" si="2"/>
        <v>742.8533333333334</v>
      </c>
      <c r="M86" s="25">
        <f t="shared" si="3"/>
        <v>742.8533333333334</v>
      </c>
      <c r="N86" s="25">
        <f t="shared" si="4"/>
        <v>59.15484797357936</v>
      </c>
      <c r="O86" s="27">
        <f t="shared" si="0"/>
        <v>0.5519411292433913</v>
      </c>
      <c r="P86" s="27">
        <f t="shared" si="5"/>
        <v>0.44805887075660866</v>
      </c>
      <c r="R86" s="28"/>
    </row>
    <row r="87" spans="3:18" ht="15">
      <c r="C87" s="20"/>
      <c r="D87" s="29">
        <v>1903</v>
      </c>
      <c r="E87" s="36" t="s">
        <v>119</v>
      </c>
      <c r="F87" s="31" t="s">
        <v>121</v>
      </c>
      <c r="G87" s="24">
        <v>17784972</v>
      </c>
      <c r="H87" s="25">
        <f t="shared" si="1"/>
        <v>17784.972</v>
      </c>
      <c r="I87" s="32">
        <v>391.82</v>
      </c>
      <c r="J87" s="32">
        <v>331.27</v>
      </c>
      <c r="K87" s="24">
        <v>349.67</v>
      </c>
      <c r="L87" s="25">
        <f t="shared" si="2"/>
        <v>357.58666666666664</v>
      </c>
      <c r="M87" s="25">
        <f t="shared" si="3"/>
        <v>357.58666666666664</v>
      </c>
      <c r="N87" s="25">
        <f t="shared" si="4"/>
        <v>49.73611618628585</v>
      </c>
      <c r="O87" s="27">
        <f aca="true" t="shared" si="6" ref="O87:O150">+N87/O$17</f>
        <v>0.4640601585908883</v>
      </c>
      <c r="P87" s="27">
        <f t="shared" si="5"/>
        <v>0.5359398414091117</v>
      </c>
      <c r="R87" s="28"/>
    </row>
    <row r="88" spans="3:18" ht="15">
      <c r="C88" s="20"/>
      <c r="D88" s="29">
        <v>1905</v>
      </c>
      <c r="E88" s="36" t="s">
        <v>119</v>
      </c>
      <c r="F88" s="31" t="s">
        <v>122</v>
      </c>
      <c r="G88" s="24">
        <v>122607846</v>
      </c>
      <c r="H88" s="25">
        <f aca="true" t="shared" si="7" ref="H88:H151">+G88*(H$20*0.001)</f>
        <v>122607.846</v>
      </c>
      <c r="I88" s="32">
        <v>2832.86</v>
      </c>
      <c r="J88" s="32">
        <v>2806.79</v>
      </c>
      <c r="K88" s="24">
        <v>2845.94</v>
      </c>
      <c r="L88" s="25">
        <f aca="true" t="shared" si="8" ref="L88:L151">AVERAGE(I88:K88)</f>
        <v>2828.53</v>
      </c>
      <c r="M88" s="25">
        <f aca="true" t="shared" si="9" ref="M88:M151">+IF(K88&gt;=L88,K88,IF(L88&gt;K88,L88))</f>
        <v>2845.94</v>
      </c>
      <c r="N88" s="25">
        <f aca="true" t="shared" si="10" ref="N88:N151">+H88/M88</f>
        <v>43.08166932542499</v>
      </c>
      <c r="O88" s="27">
        <f t="shared" si="6"/>
        <v>0.4019711998547571</v>
      </c>
      <c r="P88" s="27">
        <f aca="true" t="shared" si="11" ref="P88:P151">1-O88</f>
        <v>0.598028800145243</v>
      </c>
      <c r="R88" s="28"/>
    </row>
    <row r="89" spans="3:18" ht="15">
      <c r="C89" s="20"/>
      <c r="D89" s="29">
        <v>2002</v>
      </c>
      <c r="E89" s="36" t="s">
        <v>123</v>
      </c>
      <c r="F89" s="31" t="s">
        <v>124</v>
      </c>
      <c r="G89" s="24">
        <v>48388788</v>
      </c>
      <c r="H89" s="25">
        <f t="shared" si="7"/>
        <v>48388.788</v>
      </c>
      <c r="I89" s="32">
        <v>1191.58</v>
      </c>
      <c r="J89" s="32">
        <v>1197.36</v>
      </c>
      <c r="K89" s="24">
        <v>1144.4</v>
      </c>
      <c r="L89" s="25">
        <f t="shared" si="8"/>
        <v>1177.78</v>
      </c>
      <c r="M89" s="25">
        <f t="shared" si="9"/>
        <v>1177.78</v>
      </c>
      <c r="N89" s="25">
        <f t="shared" si="10"/>
        <v>41.08474248161796</v>
      </c>
      <c r="O89" s="27">
        <f t="shared" si="6"/>
        <v>0.38333898128021915</v>
      </c>
      <c r="P89" s="27">
        <f t="shared" si="11"/>
        <v>0.6166610187197809</v>
      </c>
      <c r="R89" s="28"/>
    </row>
    <row r="90" spans="3:18" ht="15">
      <c r="C90" s="20"/>
      <c r="D90" s="33">
        <v>2104</v>
      </c>
      <c r="E90" s="34" t="s">
        <v>125</v>
      </c>
      <c r="F90" s="34" t="s">
        <v>126</v>
      </c>
      <c r="G90" s="24">
        <v>79803051</v>
      </c>
      <c r="H90" s="25">
        <f t="shared" si="7"/>
        <v>79803.051</v>
      </c>
      <c r="I90" s="35">
        <v>1813.79</v>
      </c>
      <c r="J90" s="32">
        <v>1774.97</v>
      </c>
      <c r="K90" s="24">
        <v>1726.9</v>
      </c>
      <c r="L90" s="25">
        <f t="shared" si="8"/>
        <v>1771.8866666666665</v>
      </c>
      <c r="M90" s="25">
        <f t="shared" si="9"/>
        <v>1771.8866666666665</v>
      </c>
      <c r="N90" s="25">
        <f t="shared" si="10"/>
        <v>45.038462392252335</v>
      </c>
      <c r="O90" s="27">
        <f t="shared" si="6"/>
        <v>0.420228952380513</v>
      </c>
      <c r="P90" s="27">
        <f t="shared" si="11"/>
        <v>0.5797710476194871</v>
      </c>
      <c r="R90" s="28"/>
    </row>
    <row r="91" spans="3:18" ht="15">
      <c r="C91" s="20"/>
      <c r="D91" s="33">
        <v>2105</v>
      </c>
      <c r="E91" s="34" t="s">
        <v>125</v>
      </c>
      <c r="F91" s="34" t="s">
        <v>127</v>
      </c>
      <c r="G91" s="24">
        <v>115769378</v>
      </c>
      <c r="H91" s="25">
        <f t="shared" si="7"/>
        <v>115769.378</v>
      </c>
      <c r="I91" s="35">
        <v>1467.55</v>
      </c>
      <c r="J91" s="32">
        <v>1434.07</v>
      </c>
      <c r="K91" s="24">
        <v>1440.58</v>
      </c>
      <c r="L91" s="25">
        <f t="shared" si="8"/>
        <v>1447.3999999999999</v>
      </c>
      <c r="M91" s="25">
        <f t="shared" si="9"/>
        <v>1447.3999999999999</v>
      </c>
      <c r="N91" s="25">
        <f t="shared" si="10"/>
        <v>79.98437059555064</v>
      </c>
      <c r="O91" s="27">
        <f t="shared" si="6"/>
        <v>0.7462898704100733</v>
      </c>
      <c r="P91" s="27">
        <f t="shared" si="11"/>
        <v>0.25371012958992667</v>
      </c>
      <c r="R91" s="28"/>
    </row>
    <row r="92" spans="3:18" ht="15">
      <c r="C92" s="20"/>
      <c r="D92" s="29">
        <v>2202</v>
      </c>
      <c r="E92" s="36" t="s">
        <v>128</v>
      </c>
      <c r="F92" s="31" t="s">
        <v>129</v>
      </c>
      <c r="G92" s="24">
        <v>53767549</v>
      </c>
      <c r="H92" s="25">
        <f t="shared" si="7"/>
        <v>53767.549</v>
      </c>
      <c r="I92" s="32">
        <v>1029.8</v>
      </c>
      <c r="J92" s="32">
        <v>1024.23</v>
      </c>
      <c r="K92" s="24">
        <v>1040.62</v>
      </c>
      <c r="L92" s="25">
        <f t="shared" si="8"/>
        <v>1031.55</v>
      </c>
      <c r="M92" s="25">
        <f t="shared" si="9"/>
        <v>1040.62</v>
      </c>
      <c r="N92" s="25">
        <f t="shared" si="10"/>
        <v>51.66876381388019</v>
      </c>
      <c r="O92" s="27">
        <f t="shared" si="6"/>
        <v>0.48209262339378006</v>
      </c>
      <c r="P92" s="27">
        <f t="shared" si="11"/>
        <v>0.5179073766062199</v>
      </c>
      <c r="R92" s="28"/>
    </row>
    <row r="93" spans="3:18" ht="15">
      <c r="C93" s="20"/>
      <c r="D93" s="29">
        <v>2203</v>
      </c>
      <c r="E93" s="36" t="s">
        <v>128</v>
      </c>
      <c r="F93" s="31" t="s">
        <v>130</v>
      </c>
      <c r="G93" s="24">
        <v>96042732</v>
      </c>
      <c r="H93" s="25">
        <f t="shared" si="7"/>
        <v>96042.732</v>
      </c>
      <c r="I93" s="32">
        <v>2105.08</v>
      </c>
      <c r="J93" s="32">
        <v>2174.2</v>
      </c>
      <c r="K93" s="24">
        <v>2133.07</v>
      </c>
      <c r="L93" s="25">
        <f t="shared" si="8"/>
        <v>2137.4500000000003</v>
      </c>
      <c r="M93" s="25">
        <f t="shared" si="9"/>
        <v>2137.4500000000003</v>
      </c>
      <c r="N93" s="25">
        <f t="shared" si="10"/>
        <v>44.93332335259304</v>
      </c>
      <c r="O93" s="27">
        <f t="shared" si="6"/>
        <v>0.4192479582225526</v>
      </c>
      <c r="P93" s="27">
        <f t="shared" si="11"/>
        <v>0.5807520417774474</v>
      </c>
      <c r="R93" s="28"/>
    </row>
    <row r="94" spans="3:18" ht="15">
      <c r="C94" s="20"/>
      <c r="D94" s="29">
        <v>2301</v>
      </c>
      <c r="E94" s="36" t="s">
        <v>131</v>
      </c>
      <c r="F94" s="31" t="s">
        <v>132</v>
      </c>
      <c r="G94" s="24">
        <v>665416945</v>
      </c>
      <c r="H94" s="25">
        <f t="shared" si="7"/>
        <v>665416.9450000001</v>
      </c>
      <c r="I94" s="32">
        <v>8072.38</v>
      </c>
      <c r="J94" s="32">
        <v>8206.06</v>
      </c>
      <c r="K94" s="24">
        <v>8414.19</v>
      </c>
      <c r="L94" s="25">
        <f t="shared" si="8"/>
        <v>8230.876666666665</v>
      </c>
      <c r="M94" s="25">
        <f t="shared" si="9"/>
        <v>8414.19</v>
      </c>
      <c r="N94" s="25">
        <f t="shared" si="10"/>
        <v>79.0827096844735</v>
      </c>
      <c r="O94" s="27">
        <f t="shared" si="6"/>
        <v>0.7378769717466058</v>
      </c>
      <c r="P94" s="27">
        <f t="shared" si="11"/>
        <v>0.2621230282533942</v>
      </c>
      <c r="R94" s="28"/>
    </row>
    <row r="95" spans="3:18" ht="15">
      <c r="C95" s="20"/>
      <c r="D95" s="29">
        <v>2303</v>
      </c>
      <c r="E95" s="36" t="s">
        <v>131</v>
      </c>
      <c r="F95" s="31" t="s">
        <v>133</v>
      </c>
      <c r="G95" s="24">
        <v>99790976</v>
      </c>
      <c r="H95" s="25">
        <f t="shared" si="7"/>
        <v>99790.976</v>
      </c>
      <c r="I95" s="32">
        <v>2376.14</v>
      </c>
      <c r="J95" s="32">
        <v>2416.6</v>
      </c>
      <c r="K95" s="24">
        <v>2507.96</v>
      </c>
      <c r="L95" s="25">
        <f t="shared" si="8"/>
        <v>2433.5666666666666</v>
      </c>
      <c r="M95" s="25">
        <f t="shared" si="9"/>
        <v>2507.96</v>
      </c>
      <c r="N95" s="25">
        <f t="shared" si="10"/>
        <v>39.78969999521523</v>
      </c>
      <c r="O95" s="27">
        <f t="shared" si="6"/>
        <v>0.3712556569737728</v>
      </c>
      <c r="P95" s="27">
        <f t="shared" si="11"/>
        <v>0.6287443430262272</v>
      </c>
      <c r="R95" s="28"/>
    </row>
    <row r="96" spans="3:18" ht="15">
      <c r="C96" s="20"/>
      <c r="D96" s="29">
        <v>2304</v>
      </c>
      <c r="E96" s="36" t="s">
        <v>131</v>
      </c>
      <c r="F96" s="31" t="s">
        <v>134</v>
      </c>
      <c r="G96" s="24">
        <v>14463320</v>
      </c>
      <c r="H96" s="25">
        <f t="shared" si="7"/>
        <v>14463.32</v>
      </c>
      <c r="I96" s="32">
        <v>391.08</v>
      </c>
      <c r="J96" s="32">
        <v>407.72</v>
      </c>
      <c r="K96" s="24">
        <v>405.15</v>
      </c>
      <c r="L96" s="25">
        <f t="shared" si="8"/>
        <v>401.3166666666666</v>
      </c>
      <c r="M96" s="25">
        <f t="shared" si="9"/>
        <v>405.15</v>
      </c>
      <c r="N96" s="25">
        <f t="shared" si="10"/>
        <v>35.69867950141923</v>
      </c>
      <c r="O96" s="27">
        <f t="shared" si="6"/>
        <v>0.3330846101626623</v>
      </c>
      <c r="P96" s="27">
        <f t="shared" si="11"/>
        <v>0.6669153898373377</v>
      </c>
      <c r="R96" s="28"/>
    </row>
    <row r="97" spans="3:18" ht="15">
      <c r="C97" s="20"/>
      <c r="D97" s="29">
        <v>2305</v>
      </c>
      <c r="E97" s="36" t="s">
        <v>131</v>
      </c>
      <c r="F97" s="31" t="s">
        <v>135</v>
      </c>
      <c r="G97" s="24">
        <v>44893854</v>
      </c>
      <c r="H97" s="25">
        <f t="shared" si="7"/>
        <v>44893.854</v>
      </c>
      <c r="I97" s="32">
        <v>883.08</v>
      </c>
      <c r="J97" s="32">
        <v>843.99</v>
      </c>
      <c r="K97" s="24">
        <v>856.54</v>
      </c>
      <c r="L97" s="25">
        <f t="shared" si="8"/>
        <v>861.2033333333334</v>
      </c>
      <c r="M97" s="25">
        <f t="shared" si="9"/>
        <v>861.2033333333334</v>
      </c>
      <c r="N97" s="25">
        <f t="shared" si="10"/>
        <v>52.12921532274608</v>
      </c>
      <c r="O97" s="27">
        <f t="shared" si="6"/>
        <v>0.48638884144642</v>
      </c>
      <c r="P97" s="27">
        <f t="shared" si="11"/>
        <v>0.5136111585535801</v>
      </c>
      <c r="R97" s="28"/>
    </row>
    <row r="98" spans="3:18" ht="15">
      <c r="C98" s="20"/>
      <c r="D98" s="29">
        <v>2306</v>
      </c>
      <c r="E98" s="36" t="s">
        <v>131</v>
      </c>
      <c r="F98" s="31" t="s">
        <v>136</v>
      </c>
      <c r="G98" s="24">
        <v>18504313</v>
      </c>
      <c r="H98" s="25">
        <f t="shared" si="7"/>
        <v>18504.313000000002</v>
      </c>
      <c r="I98" s="32">
        <v>447.64</v>
      </c>
      <c r="J98" s="32">
        <v>449.98</v>
      </c>
      <c r="K98" s="24">
        <v>467.41</v>
      </c>
      <c r="L98" s="25">
        <f t="shared" si="8"/>
        <v>455.01</v>
      </c>
      <c r="M98" s="25">
        <f t="shared" si="9"/>
        <v>467.41</v>
      </c>
      <c r="N98" s="25">
        <f t="shared" si="10"/>
        <v>39.58903960120665</v>
      </c>
      <c r="O98" s="27">
        <f t="shared" si="6"/>
        <v>0.36938340595365377</v>
      </c>
      <c r="P98" s="27">
        <f t="shared" si="11"/>
        <v>0.6306165940463462</v>
      </c>
      <c r="R98" s="28"/>
    </row>
    <row r="99" spans="3:18" ht="15">
      <c r="C99" s="20"/>
      <c r="D99" s="29">
        <v>2307</v>
      </c>
      <c r="E99" s="36" t="s">
        <v>131</v>
      </c>
      <c r="F99" s="31" t="s">
        <v>137</v>
      </c>
      <c r="G99" s="24">
        <v>85938120</v>
      </c>
      <c r="H99" s="25">
        <f t="shared" si="7"/>
        <v>85938.12</v>
      </c>
      <c r="I99" s="32">
        <v>2586.84</v>
      </c>
      <c r="J99" s="32">
        <v>2640.66</v>
      </c>
      <c r="K99" s="24">
        <v>2707.37</v>
      </c>
      <c r="L99" s="25">
        <f t="shared" si="8"/>
        <v>2644.9566666666665</v>
      </c>
      <c r="M99" s="25">
        <f t="shared" si="9"/>
        <v>2707.37</v>
      </c>
      <c r="N99" s="25">
        <f t="shared" si="10"/>
        <v>31.742288641744572</v>
      </c>
      <c r="O99" s="27">
        <f t="shared" si="6"/>
        <v>0.2961697179159207</v>
      </c>
      <c r="P99" s="27">
        <f t="shared" si="11"/>
        <v>0.7038302820840793</v>
      </c>
      <c r="R99" s="28"/>
    </row>
    <row r="100" spans="3:18" ht="15">
      <c r="C100" s="20"/>
      <c r="D100" s="29">
        <v>2402</v>
      </c>
      <c r="E100" s="36" t="s">
        <v>138</v>
      </c>
      <c r="F100" s="31" t="s">
        <v>139</v>
      </c>
      <c r="G100" s="24">
        <v>38865178</v>
      </c>
      <c r="H100" s="25">
        <f t="shared" si="7"/>
        <v>38865.178</v>
      </c>
      <c r="I100" s="32">
        <v>851.94</v>
      </c>
      <c r="J100" s="32">
        <v>878.1</v>
      </c>
      <c r="K100" s="24">
        <v>910.98</v>
      </c>
      <c r="L100" s="25">
        <f t="shared" si="8"/>
        <v>880.34</v>
      </c>
      <c r="M100" s="25">
        <f t="shared" si="9"/>
        <v>910.98</v>
      </c>
      <c r="N100" s="25">
        <f t="shared" si="10"/>
        <v>42.66304199872665</v>
      </c>
      <c r="O100" s="27">
        <f t="shared" si="6"/>
        <v>0.39806522008563955</v>
      </c>
      <c r="P100" s="27">
        <f t="shared" si="11"/>
        <v>0.6019347799143604</v>
      </c>
      <c r="R100" s="28"/>
    </row>
    <row r="101" spans="3:18" ht="15">
      <c r="C101" s="20"/>
      <c r="D101" s="29">
        <v>2403</v>
      </c>
      <c r="E101" s="36" t="s">
        <v>138</v>
      </c>
      <c r="F101" s="31" t="s">
        <v>140</v>
      </c>
      <c r="G101" s="24">
        <v>42592217</v>
      </c>
      <c r="H101" s="25">
        <f t="shared" si="7"/>
        <v>42592.217000000004</v>
      </c>
      <c r="I101" s="32">
        <v>575.43</v>
      </c>
      <c r="J101" s="32">
        <v>573.47</v>
      </c>
      <c r="K101" s="24">
        <v>565.5</v>
      </c>
      <c r="L101" s="25">
        <f t="shared" si="8"/>
        <v>571.4666666666667</v>
      </c>
      <c r="M101" s="25">
        <f t="shared" si="9"/>
        <v>571.4666666666667</v>
      </c>
      <c r="N101" s="25">
        <f t="shared" si="10"/>
        <v>74.53141098926739</v>
      </c>
      <c r="O101" s="27">
        <f t="shared" si="6"/>
        <v>0.6954113239187557</v>
      </c>
      <c r="P101" s="27">
        <f t="shared" si="11"/>
        <v>0.3045886760812443</v>
      </c>
      <c r="R101" s="28"/>
    </row>
    <row r="102" spans="3:18" ht="15">
      <c r="C102" s="20"/>
      <c r="D102" s="33">
        <v>2404</v>
      </c>
      <c r="E102" s="34" t="s">
        <v>141</v>
      </c>
      <c r="F102" s="34" t="s">
        <v>142</v>
      </c>
      <c r="G102" s="24">
        <v>122090763</v>
      </c>
      <c r="H102" s="25">
        <f t="shared" si="7"/>
        <v>122090.763</v>
      </c>
      <c r="I102" s="35">
        <v>1880.49</v>
      </c>
      <c r="J102" s="32">
        <v>1822.97</v>
      </c>
      <c r="K102" s="24">
        <v>1861.2</v>
      </c>
      <c r="L102" s="25">
        <f t="shared" si="8"/>
        <v>1854.8866666666665</v>
      </c>
      <c r="M102" s="25">
        <f t="shared" si="9"/>
        <v>1861.2</v>
      </c>
      <c r="N102" s="25">
        <f t="shared" si="10"/>
        <v>65.59787395228885</v>
      </c>
      <c r="O102" s="27">
        <f t="shared" si="6"/>
        <v>0.6120574368032</v>
      </c>
      <c r="P102" s="27">
        <f t="shared" si="11"/>
        <v>0.3879425631968</v>
      </c>
      <c r="R102" s="28"/>
    </row>
    <row r="103" spans="3:18" ht="15">
      <c r="C103" s="20"/>
      <c r="D103" s="29">
        <v>2501</v>
      </c>
      <c r="E103" s="36" t="s">
        <v>143</v>
      </c>
      <c r="F103" s="31" t="s">
        <v>144</v>
      </c>
      <c r="G103" s="24">
        <v>22235419</v>
      </c>
      <c r="H103" s="25">
        <f t="shared" si="7"/>
        <v>22235.419</v>
      </c>
      <c r="I103" s="32">
        <v>410.27</v>
      </c>
      <c r="J103" s="32">
        <v>414.18</v>
      </c>
      <c r="K103" s="24">
        <v>428.23</v>
      </c>
      <c r="L103" s="25">
        <f t="shared" si="8"/>
        <v>417.56</v>
      </c>
      <c r="M103" s="25">
        <f t="shared" si="9"/>
        <v>428.23</v>
      </c>
      <c r="N103" s="25">
        <f t="shared" si="10"/>
        <v>51.9240104616678</v>
      </c>
      <c r="O103" s="27">
        <f t="shared" si="6"/>
        <v>0.48447418852058766</v>
      </c>
      <c r="P103" s="27">
        <f t="shared" si="11"/>
        <v>0.5155258114794123</v>
      </c>
      <c r="R103" s="28"/>
    </row>
    <row r="104" spans="3:18" ht="15">
      <c r="C104" s="20"/>
      <c r="D104" s="29">
        <v>2502</v>
      </c>
      <c r="E104" s="36" t="s">
        <v>143</v>
      </c>
      <c r="F104" s="31" t="s">
        <v>145</v>
      </c>
      <c r="G104" s="24">
        <v>34321475</v>
      </c>
      <c r="H104" s="25">
        <f t="shared" si="7"/>
        <v>34321.475</v>
      </c>
      <c r="I104" s="32">
        <v>727.86</v>
      </c>
      <c r="J104" s="32">
        <v>714.79</v>
      </c>
      <c r="K104" s="24">
        <v>722.91</v>
      </c>
      <c r="L104" s="25">
        <f t="shared" si="8"/>
        <v>721.8533333333334</v>
      </c>
      <c r="M104" s="25">
        <f t="shared" si="9"/>
        <v>722.91</v>
      </c>
      <c r="N104" s="25">
        <f t="shared" si="10"/>
        <v>47.47682975750785</v>
      </c>
      <c r="O104" s="27">
        <f t="shared" si="6"/>
        <v>0.44298000801149795</v>
      </c>
      <c r="P104" s="27">
        <f t="shared" si="11"/>
        <v>0.557019991988502</v>
      </c>
      <c r="R104" s="28"/>
    </row>
    <row r="105" spans="3:18" ht="15">
      <c r="C105" s="20"/>
      <c r="D105" s="29">
        <v>2503</v>
      </c>
      <c r="E105" s="36" t="s">
        <v>143</v>
      </c>
      <c r="F105" s="31" t="s">
        <v>146</v>
      </c>
      <c r="G105" s="24">
        <v>26035496</v>
      </c>
      <c r="H105" s="25">
        <f t="shared" si="7"/>
        <v>26035.496</v>
      </c>
      <c r="I105" s="32">
        <v>464.45</v>
      </c>
      <c r="J105" s="32">
        <v>433.62</v>
      </c>
      <c r="K105" s="24">
        <v>422.19</v>
      </c>
      <c r="L105" s="25">
        <f t="shared" si="8"/>
        <v>440.08666666666664</v>
      </c>
      <c r="M105" s="25">
        <f t="shared" si="9"/>
        <v>440.08666666666664</v>
      </c>
      <c r="N105" s="25">
        <f t="shared" si="10"/>
        <v>59.159929104873285</v>
      </c>
      <c r="O105" s="27">
        <f t="shared" si="6"/>
        <v>0.5519885384658012</v>
      </c>
      <c r="P105" s="27">
        <f t="shared" si="11"/>
        <v>0.4480114615341988</v>
      </c>
      <c r="R105" s="28"/>
    </row>
    <row r="106" spans="3:18" ht="15">
      <c r="C106" s="20"/>
      <c r="D106" s="29">
        <v>2601</v>
      </c>
      <c r="E106" s="36" t="s">
        <v>147</v>
      </c>
      <c r="F106" s="31" t="s">
        <v>148</v>
      </c>
      <c r="G106" s="24">
        <v>25967127</v>
      </c>
      <c r="H106" s="25">
        <f t="shared" si="7"/>
        <v>25967.127</v>
      </c>
      <c r="I106" s="32">
        <v>655.44</v>
      </c>
      <c r="J106" s="32">
        <v>628.48</v>
      </c>
      <c r="K106" s="24">
        <v>668.57</v>
      </c>
      <c r="L106" s="25">
        <f t="shared" si="8"/>
        <v>650.83</v>
      </c>
      <c r="M106" s="25">
        <f t="shared" si="9"/>
        <v>668.57</v>
      </c>
      <c r="N106" s="25">
        <f t="shared" si="10"/>
        <v>38.83980286282663</v>
      </c>
      <c r="O106" s="27">
        <f t="shared" si="6"/>
        <v>0.36239269284021963</v>
      </c>
      <c r="P106" s="27">
        <f t="shared" si="11"/>
        <v>0.6376073071597803</v>
      </c>
      <c r="R106" s="28"/>
    </row>
    <row r="107" spans="3:18" ht="15">
      <c r="C107" s="20"/>
      <c r="D107" s="29">
        <v>2602</v>
      </c>
      <c r="E107" s="36" t="s">
        <v>147</v>
      </c>
      <c r="F107" s="31" t="s">
        <v>149</v>
      </c>
      <c r="G107" s="24">
        <v>246287505</v>
      </c>
      <c r="H107" s="25">
        <f t="shared" si="7"/>
        <v>246287.505</v>
      </c>
      <c r="I107" s="32">
        <v>1149.91</v>
      </c>
      <c r="J107" s="32">
        <v>1149.04</v>
      </c>
      <c r="K107" s="24">
        <v>1167.93</v>
      </c>
      <c r="L107" s="25">
        <f t="shared" si="8"/>
        <v>1155.6266666666668</v>
      </c>
      <c r="M107" s="25">
        <f t="shared" si="9"/>
        <v>1167.93</v>
      </c>
      <c r="N107" s="25">
        <f t="shared" si="10"/>
        <v>210.87522796742954</v>
      </c>
      <c r="O107" s="27">
        <f t="shared" si="6"/>
        <v>1.9675599792900293</v>
      </c>
      <c r="P107" s="27">
        <f t="shared" si="11"/>
        <v>-0.9675599792900293</v>
      </c>
      <c r="R107" s="28"/>
    </row>
    <row r="108" spans="3:18" ht="15">
      <c r="C108" s="20"/>
      <c r="D108" s="29">
        <v>2603</v>
      </c>
      <c r="E108" s="36" t="s">
        <v>147</v>
      </c>
      <c r="F108" s="31" t="s">
        <v>150</v>
      </c>
      <c r="G108" s="24">
        <v>345922673</v>
      </c>
      <c r="H108" s="25">
        <f t="shared" si="7"/>
        <v>345922.673</v>
      </c>
      <c r="I108" s="32">
        <v>3358.91</v>
      </c>
      <c r="J108" s="32">
        <v>3547.08</v>
      </c>
      <c r="K108" s="24">
        <v>3669.15</v>
      </c>
      <c r="L108" s="25">
        <f t="shared" si="8"/>
        <v>3525.0466666666666</v>
      </c>
      <c r="M108" s="25">
        <f t="shared" si="9"/>
        <v>3669.15</v>
      </c>
      <c r="N108" s="25">
        <f t="shared" si="10"/>
        <v>94.27869479307196</v>
      </c>
      <c r="O108" s="27">
        <f t="shared" si="6"/>
        <v>0.8796622939665473</v>
      </c>
      <c r="P108" s="27">
        <f t="shared" si="11"/>
        <v>0.12033770603345273</v>
      </c>
      <c r="R108" s="28"/>
    </row>
    <row r="109" spans="3:18" ht="15">
      <c r="C109" s="20"/>
      <c r="D109" s="29">
        <v>2604</v>
      </c>
      <c r="E109" s="36" t="s">
        <v>147</v>
      </c>
      <c r="F109" s="31" t="s">
        <v>151</v>
      </c>
      <c r="G109" s="24">
        <v>101040068</v>
      </c>
      <c r="H109" s="25">
        <f t="shared" si="7"/>
        <v>101040.068</v>
      </c>
      <c r="I109" s="32">
        <v>756.25</v>
      </c>
      <c r="J109" s="32">
        <v>805.06</v>
      </c>
      <c r="K109" s="24">
        <v>826.68</v>
      </c>
      <c r="L109" s="25">
        <f t="shared" si="8"/>
        <v>795.9966666666666</v>
      </c>
      <c r="M109" s="25">
        <f t="shared" si="9"/>
        <v>826.68</v>
      </c>
      <c r="N109" s="25">
        <f t="shared" si="10"/>
        <v>122.22391735617168</v>
      </c>
      <c r="O109" s="27">
        <f t="shared" si="6"/>
        <v>1.1404036909408766</v>
      </c>
      <c r="P109" s="27">
        <f t="shared" si="11"/>
        <v>-0.14040369094087657</v>
      </c>
      <c r="R109" s="28"/>
    </row>
    <row r="110" spans="3:18" ht="15">
      <c r="C110" s="20"/>
      <c r="D110" s="29">
        <v>2605</v>
      </c>
      <c r="E110" s="36" t="s">
        <v>147</v>
      </c>
      <c r="F110" s="31" t="s">
        <v>152</v>
      </c>
      <c r="G110" s="24">
        <v>211642527</v>
      </c>
      <c r="H110" s="25">
        <f t="shared" si="7"/>
        <v>211642.527</v>
      </c>
      <c r="I110" s="32">
        <v>3724.69</v>
      </c>
      <c r="J110" s="32">
        <v>3671.22</v>
      </c>
      <c r="K110" s="24">
        <v>3664.39</v>
      </c>
      <c r="L110" s="25">
        <f t="shared" si="8"/>
        <v>3686.7666666666664</v>
      </c>
      <c r="M110" s="25">
        <f t="shared" si="9"/>
        <v>3686.7666666666664</v>
      </c>
      <c r="N110" s="25">
        <f t="shared" si="10"/>
        <v>57.405999927669235</v>
      </c>
      <c r="O110" s="27">
        <f t="shared" si="6"/>
        <v>0.5356235965575521</v>
      </c>
      <c r="P110" s="27">
        <f t="shared" si="11"/>
        <v>0.4643764034424479</v>
      </c>
      <c r="R110" s="28"/>
    </row>
    <row r="111" spans="3:18" ht="15">
      <c r="C111" s="20"/>
      <c r="D111" s="29">
        <v>2606</v>
      </c>
      <c r="E111" s="36" t="s">
        <v>147</v>
      </c>
      <c r="F111" s="31" t="s">
        <v>153</v>
      </c>
      <c r="G111" s="24">
        <v>219544761</v>
      </c>
      <c r="H111" s="25">
        <f t="shared" si="7"/>
        <v>219544.761</v>
      </c>
      <c r="I111" s="32">
        <v>2507.25</v>
      </c>
      <c r="J111" s="32">
        <v>2541.03</v>
      </c>
      <c r="K111" s="24">
        <v>2553.18</v>
      </c>
      <c r="L111" s="25">
        <f t="shared" si="8"/>
        <v>2533.82</v>
      </c>
      <c r="M111" s="25">
        <f t="shared" si="9"/>
        <v>2553.18</v>
      </c>
      <c r="N111" s="25">
        <f t="shared" si="10"/>
        <v>85.98875167438254</v>
      </c>
      <c r="O111" s="27">
        <f t="shared" si="6"/>
        <v>0.802313425310228</v>
      </c>
      <c r="P111" s="27">
        <f t="shared" si="11"/>
        <v>0.19768657468977202</v>
      </c>
      <c r="R111" s="28"/>
    </row>
    <row r="112" spans="3:18" ht="15">
      <c r="C112" s="20"/>
      <c r="D112" s="29">
        <v>2607</v>
      </c>
      <c r="E112" s="36" t="s">
        <v>147</v>
      </c>
      <c r="F112" s="31" t="s">
        <v>154</v>
      </c>
      <c r="G112" s="24">
        <v>38079571</v>
      </c>
      <c r="H112" s="25">
        <f t="shared" si="7"/>
        <v>38079.571</v>
      </c>
      <c r="I112" s="32">
        <v>689.55</v>
      </c>
      <c r="J112" s="32">
        <v>689.59</v>
      </c>
      <c r="K112" s="24">
        <v>648.15</v>
      </c>
      <c r="L112" s="25">
        <f t="shared" si="8"/>
        <v>675.7633333333333</v>
      </c>
      <c r="M112" s="25">
        <f t="shared" si="9"/>
        <v>675.7633333333333</v>
      </c>
      <c r="N112" s="25">
        <f t="shared" si="10"/>
        <v>56.350454547696685</v>
      </c>
      <c r="O112" s="27">
        <f t="shared" si="6"/>
        <v>0.5257748871288692</v>
      </c>
      <c r="P112" s="27">
        <f t="shared" si="11"/>
        <v>0.4742251128711308</v>
      </c>
      <c r="R112" s="28"/>
    </row>
    <row r="113" spans="3:18" ht="15">
      <c r="C113" s="20"/>
      <c r="D113" s="29">
        <v>2703</v>
      </c>
      <c r="E113" s="36" t="s">
        <v>155</v>
      </c>
      <c r="F113" s="31" t="s">
        <v>156</v>
      </c>
      <c r="G113" s="24">
        <v>9734033</v>
      </c>
      <c r="H113" s="25">
        <f t="shared" si="7"/>
        <v>9734.033</v>
      </c>
      <c r="I113" s="32">
        <v>505.73</v>
      </c>
      <c r="J113" s="32">
        <v>499.66</v>
      </c>
      <c r="K113" s="24">
        <v>506.86</v>
      </c>
      <c r="L113" s="25">
        <f t="shared" si="8"/>
        <v>504.0833333333333</v>
      </c>
      <c r="M113" s="25">
        <f t="shared" si="9"/>
        <v>506.86</v>
      </c>
      <c r="N113" s="25">
        <f t="shared" si="10"/>
        <v>19.204579173736334</v>
      </c>
      <c r="O113" s="27">
        <f t="shared" si="6"/>
        <v>0.17918729366915778</v>
      </c>
      <c r="P113" s="27">
        <f t="shared" si="11"/>
        <v>0.8208127063308422</v>
      </c>
      <c r="R113" s="28"/>
    </row>
    <row r="114" spans="3:18" ht="15">
      <c r="C114" s="20"/>
      <c r="D114" s="29">
        <v>2705</v>
      </c>
      <c r="E114" s="36" t="s">
        <v>155</v>
      </c>
      <c r="F114" s="31" t="s">
        <v>157</v>
      </c>
      <c r="G114" s="24">
        <v>216834923</v>
      </c>
      <c r="H114" s="25">
        <f t="shared" si="7"/>
        <v>216834.923</v>
      </c>
      <c r="I114" s="32">
        <v>4080.79</v>
      </c>
      <c r="J114" s="32">
        <v>4139.37</v>
      </c>
      <c r="K114" s="24">
        <v>4200.63</v>
      </c>
      <c r="L114" s="25">
        <f t="shared" si="8"/>
        <v>4140.263333333333</v>
      </c>
      <c r="M114" s="25">
        <f t="shared" si="9"/>
        <v>4200.63</v>
      </c>
      <c r="N114" s="25">
        <f t="shared" si="10"/>
        <v>51.61961967609621</v>
      </c>
      <c r="O114" s="27">
        <f t="shared" si="6"/>
        <v>0.48163408665785096</v>
      </c>
      <c r="P114" s="27">
        <f t="shared" si="11"/>
        <v>0.518365913342149</v>
      </c>
      <c r="R114" s="28"/>
    </row>
    <row r="115" spans="3:18" ht="15">
      <c r="C115" s="20"/>
      <c r="D115" s="29">
        <v>2803</v>
      </c>
      <c r="E115" s="36" t="s">
        <v>158</v>
      </c>
      <c r="F115" s="31" t="s">
        <v>159</v>
      </c>
      <c r="G115" s="24">
        <v>30652833</v>
      </c>
      <c r="H115" s="25">
        <f t="shared" si="7"/>
        <v>30652.833000000002</v>
      </c>
      <c r="I115" s="32">
        <v>768.76</v>
      </c>
      <c r="J115" s="32">
        <v>768.37</v>
      </c>
      <c r="K115" s="24">
        <v>777.65</v>
      </c>
      <c r="L115" s="25">
        <f t="shared" si="8"/>
        <v>771.5933333333334</v>
      </c>
      <c r="M115" s="25">
        <f t="shared" si="9"/>
        <v>777.65</v>
      </c>
      <c r="N115" s="25">
        <f t="shared" si="10"/>
        <v>39.41726097858935</v>
      </c>
      <c r="O115" s="27">
        <f t="shared" si="6"/>
        <v>0.3677806347490077</v>
      </c>
      <c r="P115" s="27">
        <f t="shared" si="11"/>
        <v>0.6322193652509923</v>
      </c>
      <c r="R115" s="28"/>
    </row>
    <row r="116" spans="3:18" ht="15">
      <c r="C116" s="20"/>
      <c r="D116" s="33">
        <v>2807</v>
      </c>
      <c r="E116" s="34" t="s">
        <v>160</v>
      </c>
      <c r="F116" s="34" t="s">
        <v>161</v>
      </c>
      <c r="G116" s="24">
        <v>162012301</v>
      </c>
      <c r="H116" s="25">
        <f t="shared" si="7"/>
        <v>162012.301</v>
      </c>
      <c r="I116" s="35">
        <v>3193.44</v>
      </c>
      <c r="J116" s="32">
        <v>3236.84</v>
      </c>
      <c r="K116" s="24">
        <v>3227.15</v>
      </c>
      <c r="L116" s="25">
        <f t="shared" si="8"/>
        <v>3219.1433333333334</v>
      </c>
      <c r="M116" s="25">
        <f t="shared" si="9"/>
        <v>3227.15</v>
      </c>
      <c r="N116" s="25">
        <f t="shared" si="10"/>
        <v>50.202903800567064</v>
      </c>
      <c r="O116" s="27">
        <f t="shared" si="6"/>
        <v>0.4684154953345187</v>
      </c>
      <c r="P116" s="27">
        <f t="shared" si="11"/>
        <v>0.5315845046654812</v>
      </c>
      <c r="R116" s="28"/>
    </row>
    <row r="117" spans="3:18" ht="15">
      <c r="C117" s="20"/>
      <c r="D117" s="29">
        <v>2808</v>
      </c>
      <c r="E117" s="36" t="s">
        <v>158</v>
      </c>
      <c r="F117" s="31" t="s">
        <v>162</v>
      </c>
      <c r="G117" s="24">
        <v>182416668</v>
      </c>
      <c r="H117" s="25">
        <f t="shared" si="7"/>
        <v>182416.668</v>
      </c>
      <c r="I117" s="32">
        <v>2623.46</v>
      </c>
      <c r="J117" s="32">
        <v>2658.38</v>
      </c>
      <c r="K117" s="24">
        <v>2706.08</v>
      </c>
      <c r="L117" s="25">
        <f t="shared" si="8"/>
        <v>2662.64</v>
      </c>
      <c r="M117" s="25">
        <f t="shared" si="9"/>
        <v>2706.08</v>
      </c>
      <c r="N117" s="25">
        <f t="shared" si="10"/>
        <v>67.40993170933602</v>
      </c>
      <c r="O117" s="27">
        <f t="shared" si="6"/>
        <v>0.6289647443010667</v>
      </c>
      <c r="P117" s="27">
        <f t="shared" si="11"/>
        <v>0.37103525569893325</v>
      </c>
      <c r="R117" s="28"/>
    </row>
    <row r="118" spans="3:18" ht="15">
      <c r="C118" s="20"/>
      <c r="D118" s="33">
        <v>2901</v>
      </c>
      <c r="E118" s="34" t="s">
        <v>163</v>
      </c>
      <c r="F118" s="34" t="s">
        <v>164</v>
      </c>
      <c r="G118" s="24">
        <v>24635203</v>
      </c>
      <c r="H118" s="25">
        <f t="shared" si="7"/>
        <v>24635.203</v>
      </c>
      <c r="I118" s="35">
        <v>749.38</v>
      </c>
      <c r="J118" s="32">
        <v>750.24</v>
      </c>
      <c r="K118" s="24">
        <v>753.48</v>
      </c>
      <c r="L118" s="25">
        <f t="shared" si="8"/>
        <v>751.0333333333333</v>
      </c>
      <c r="M118" s="25">
        <f t="shared" si="9"/>
        <v>753.48</v>
      </c>
      <c r="N118" s="25">
        <f t="shared" si="10"/>
        <v>32.69523145936189</v>
      </c>
      <c r="O118" s="27">
        <f t="shared" si="6"/>
        <v>0.3050610996517845</v>
      </c>
      <c r="P118" s="27">
        <f t="shared" si="11"/>
        <v>0.6949389003482155</v>
      </c>
      <c r="R118" s="28"/>
    </row>
    <row r="119" spans="3:18" ht="15">
      <c r="C119" s="20"/>
      <c r="D119" s="29">
        <v>2903</v>
      </c>
      <c r="E119" s="36" t="s">
        <v>165</v>
      </c>
      <c r="F119" s="31" t="s">
        <v>166</v>
      </c>
      <c r="G119" s="24">
        <v>142148359</v>
      </c>
      <c r="H119" s="25">
        <f t="shared" si="7"/>
        <v>142148.359</v>
      </c>
      <c r="I119" s="32">
        <v>2751.89</v>
      </c>
      <c r="J119" s="32">
        <v>2746.23</v>
      </c>
      <c r="K119" s="24">
        <v>2749.05</v>
      </c>
      <c r="L119" s="25">
        <f t="shared" si="8"/>
        <v>2749.056666666667</v>
      </c>
      <c r="M119" s="25">
        <f t="shared" si="9"/>
        <v>2749.056666666667</v>
      </c>
      <c r="N119" s="25">
        <f t="shared" si="10"/>
        <v>51.708049791625484</v>
      </c>
      <c r="O119" s="27">
        <f t="shared" si="6"/>
        <v>0.4824591790973777</v>
      </c>
      <c r="P119" s="27">
        <f t="shared" si="11"/>
        <v>0.5175408209026223</v>
      </c>
      <c r="R119" s="28"/>
    </row>
    <row r="120" spans="3:18" ht="15">
      <c r="C120" s="20"/>
      <c r="D120" s="29">
        <v>2906</v>
      </c>
      <c r="E120" s="36" t="s">
        <v>165</v>
      </c>
      <c r="F120" s="31" t="s">
        <v>167</v>
      </c>
      <c r="G120" s="24">
        <v>10274354</v>
      </c>
      <c r="H120" s="25">
        <f t="shared" si="7"/>
        <v>10274.354</v>
      </c>
      <c r="I120" s="32">
        <v>516.58</v>
      </c>
      <c r="J120" s="32">
        <v>513.04</v>
      </c>
      <c r="K120" s="24">
        <v>506.95</v>
      </c>
      <c r="L120" s="25">
        <f t="shared" si="8"/>
        <v>512.1899999999999</v>
      </c>
      <c r="M120" s="25">
        <f t="shared" si="9"/>
        <v>512.1899999999999</v>
      </c>
      <c r="N120" s="25">
        <f t="shared" si="10"/>
        <v>20.05965364415549</v>
      </c>
      <c r="O120" s="27">
        <f t="shared" si="6"/>
        <v>0.18716552005224532</v>
      </c>
      <c r="P120" s="27">
        <f t="shared" si="11"/>
        <v>0.8128344799477547</v>
      </c>
      <c r="R120" s="28"/>
    </row>
    <row r="121" spans="3:18" ht="15">
      <c r="C121" s="20"/>
      <c r="D121" s="29">
        <v>3001</v>
      </c>
      <c r="E121" s="36" t="s">
        <v>168</v>
      </c>
      <c r="F121" s="31" t="s">
        <v>169</v>
      </c>
      <c r="G121" s="24">
        <v>42929580</v>
      </c>
      <c r="H121" s="25">
        <f t="shared" si="7"/>
        <v>42929.58</v>
      </c>
      <c r="I121" s="32">
        <v>1041.11</v>
      </c>
      <c r="J121" s="32">
        <v>1034.97</v>
      </c>
      <c r="K121" s="24">
        <v>1020.39</v>
      </c>
      <c r="L121" s="25">
        <f t="shared" si="8"/>
        <v>1032.1566666666665</v>
      </c>
      <c r="M121" s="25">
        <f t="shared" si="9"/>
        <v>1032.1566666666665</v>
      </c>
      <c r="N121" s="25">
        <f t="shared" si="10"/>
        <v>41.59211618391266</v>
      </c>
      <c r="O121" s="27">
        <f t="shared" si="6"/>
        <v>0.3880730043364192</v>
      </c>
      <c r="P121" s="27">
        <f t="shared" si="11"/>
        <v>0.6119269956635808</v>
      </c>
      <c r="R121" s="28"/>
    </row>
    <row r="122" spans="3:18" ht="15">
      <c r="C122" s="20"/>
      <c r="D122" s="29">
        <v>3002</v>
      </c>
      <c r="E122" s="36" t="s">
        <v>168</v>
      </c>
      <c r="F122" s="31" t="s">
        <v>170</v>
      </c>
      <c r="G122" s="24">
        <v>37589257</v>
      </c>
      <c r="H122" s="25">
        <f t="shared" si="7"/>
        <v>37589.257</v>
      </c>
      <c r="I122" s="32">
        <v>1063.3</v>
      </c>
      <c r="J122" s="32">
        <v>1022.59</v>
      </c>
      <c r="K122" s="24">
        <v>1026.96</v>
      </c>
      <c r="L122" s="25">
        <f t="shared" si="8"/>
        <v>1037.6166666666666</v>
      </c>
      <c r="M122" s="25">
        <f t="shared" si="9"/>
        <v>1037.6166666666666</v>
      </c>
      <c r="N122" s="25">
        <f t="shared" si="10"/>
        <v>36.22653548998506</v>
      </c>
      <c r="O122" s="27">
        <f t="shared" si="6"/>
        <v>0.33800974208992274</v>
      </c>
      <c r="P122" s="27">
        <f t="shared" si="11"/>
        <v>0.6619902579100773</v>
      </c>
      <c r="R122" s="28"/>
    </row>
    <row r="123" spans="3:18" ht="15">
      <c r="C123" s="20"/>
      <c r="D123" s="29">
        <v>3003</v>
      </c>
      <c r="E123" s="36" t="s">
        <v>168</v>
      </c>
      <c r="F123" s="31" t="s">
        <v>171</v>
      </c>
      <c r="G123" s="24">
        <v>55025925</v>
      </c>
      <c r="H123" s="25">
        <f t="shared" si="7"/>
        <v>55025.925</v>
      </c>
      <c r="I123" s="32">
        <v>803.37</v>
      </c>
      <c r="J123" s="32">
        <v>789.42</v>
      </c>
      <c r="K123" s="24">
        <v>806.24</v>
      </c>
      <c r="L123" s="25">
        <f t="shared" si="8"/>
        <v>799.6766666666666</v>
      </c>
      <c r="M123" s="25">
        <f t="shared" si="9"/>
        <v>806.24</v>
      </c>
      <c r="N123" s="25">
        <f t="shared" si="10"/>
        <v>68.25005581464576</v>
      </c>
      <c r="O123" s="27">
        <f t="shared" si="6"/>
        <v>0.6368034771061337</v>
      </c>
      <c r="P123" s="27">
        <f t="shared" si="11"/>
        <v>0.3631965228938663</v>
      </c>
      <c r="R123" s="28"/>
    </row>
    <row r="124" spans="3:18" ht="15">
      <c r="C124" s="20"/>
      <c r="D124" s="33">
        <v>3004</v>
      </c>
      <c r="E124" s="34" t="s">
        <v>172</v>
      </c>
      <c r="F124" s="34" t="s">
        <v>173</v>
      </c>
      <c r="G124" s="24">
        <v>148782383</v>
      </c>
      <c r="H124" s="25">
        <f t="shared" si="7"/>
        <v>148782.383</v>
      </c>
      <c r="I124" s="35">
        <v>2287.75</v>
      </c>
      <c r="J124" s="32">
        <v>2264.07</v>
      </c>
      <c r="K124" s="24">
        <v>2199.9</v>
      </c>
      <c r="L124" s="25">
        <f t="shared" si="8"/>
        <v>2250.5733333333333</v>
      </c>
      <c r="M124" s="25">
        <f t="shared" si="9"/>
        <v>2250.5733333333333</v>
      </c>
      <c r="N124" s="25">
        <f t="shared" si="10"/>
        <v>66.10865809008668</v>
      </c>
      <c r="O124" s="27">
        <f t="shared" si="6"/>
        <v>0.6168232807445395</v>
      </c>
      <c r="P124" s="27">
        <f t="shared" si="11"/>
        <v>0.3831767192554605</v>
      </c>
      <c r="R124" s="28"/>
    </row>
    <row r="125" spans="3:18" ht="15">
      <c r="C125" s="20"/>
      <c r="D125" s="29">
        <v>3005</v>
      </c>
      <c r="E125" s="36" t="s">
        <v>168</v>
      </c>
      <c r="F125" s="31" t="s">
        <v>174</v>
      </c>
      <c r="G125" s="24">
        <v>17844272</v>
      </c>
      <c r="H125" s="25">
        <f t="shared" si="7"/>
        <v>17844.272</v>
      </c>
      <c r="I125" s="32">
        <v>390.38</v>
      </c>
      <c r="J125" s="32">
        <v>381.2</v>
      </c>
      <c r="K125" s="24">
        <v>373.51</v>
      </c>
      <c r="L125" s="25">
        <f t="shared" si="8"/>
        <v>381.69666666666666</v>
      </c>
      <c r="M125" s="25">
        <f t="shared" si="9"/>
        <v>381.69666666666666</v>
      </c>
      <c r="N125" s="25">
        <f t="shared" si="10"/>
        <v>46.74987642892699</v>
      </c>
      <c r="O125" s="27">
        <f t="shared" si="6"/>
        <v>0.43619720905538584</v>
      </c>
      <c r="P125" s="27">
        <f t="shared" si="11"/>
        <v>0.5638027909446142</v>
      </c>
      <c r="R125" s="28"/>
    </row>
    <row r="126" spans="3:18" ht="15">
      <c r="C126" s="20"/>
      <c r="D126" s="29">
        <v>3102</v>
      </c>
      <c r="E126" s="36" t="s">
        <v>175</v>
      </c>
      <c r="F126" s="31" t="s">
        <v>176</v>
      </c>
      <c r="G126" s="24">
        <v>36673576</v>
      </c>
      <c r="H126" s="25">
        <f t="shared" si="7"/>
        <v>36673.576</v>
      </c>
      <c r="I126" s="32">
        <v>578.37</v>
      </c>
      <c r="J126" s="32">
        <v>544.09</v>
      </c>
      <c r="K126" s="24">
        <v>531.42</v>
      </c>
      <c r="L126" s="25">
        <f t="shared" si="8"/>
        <v>551.2933333333334</v>
      </c>
      <c r="M126" s="25">
        <f t="shared" si="9"/>
        <v>551.2933333333334</v>
      </c>
      <c r="N126" s="25">
        <f t="shared" si="10"/>
        <v>66.52279971944759</v>
      </c>
      <c r="O126" s="27">
        <f t="shared" si="6"/>
        <v>0.6206874069557717</v>
      </c>
      <c r="P126" s="27">
        <f t="shared" si="11"/>
        <v>0.37931259304422826</v>
      </c>
      <c r="R126" s="28"/>
    </row>
    <row r="127" spans="3:18" ht="15">
      <c r="C127" s="20"/>
      <c r="D127" s="33">
        <v>3104</v>
      </c>
      <c r="E127" s="34" t="s">
        <v>177</v>
      </c>
      <c r="F127" s="34" t="s">
        <v>178</v>
      </c>
      <c r="G127" s="24">
        <v>28281635</v>
      </c>
      <c r="H127" s="25">
        <f t="shared" si="7"/>
        <v>28281.635000000002</v>
      </c>
      <c r="I127" s="35">
        <v>682.2</v>
      </c>
      <c r="J127" s="32">
        <v>636.07</v>
      </c>
      <c r="K127" s="24">
        <v>618.28</v>
      </c>
      <c r="L127" s="25">
        <f t="shared" si="8"/>
        <v>645.5166666666667</v>
      </c>
      <c r="M127" s="25">
        <f t="shared" si="9"/>
        <v>645.5166666666667</v>
      </c>
      <c r="N127" s="25">
        <f t="shared" si="10"/>
        <v>43.81240091916037</v>
      </c>
      <c r="O127" s="27">
        <f t="shared" si="6"/>
        <v>0.4087892517107988</v>
      </c>
      <c r="P127" s="27">
        <f t="shared" si="11"/>
        <v>0.5912107482892013</v>
      </c>
      <c r="R127" s="28"/>
    </row>
    <row r="128" spans="3:18" ht="15">
      <c r="C128" s="20"/>
      <c r="D128" s="29">
        <v>3105</v>
      </c>
      <c r="E128" s="36" t="s">
        <v>175</v>
      </c>
      <c r="F128" s="31" t="s">
        <v>179</v>
      </c>
      <c r="G128" s="24">
        <v>110299339</v>
      </c>
      <c r="H128" s="25">
        <f t="shared" si="7"/>
        <v>110299.339</v>
      </c>
      <c r="I128" s="32">
        <v>1764.32</v>
      </c>
      <c r="J128" s="32">
        <v>1809.21</v>
      </c>
      <c r="K128" s="24">
        <v>1806.43</v>
      </c>
      <c r="L128" s="25">
        <f t="shared" si="8"/>
        <v>1793.32</v>
      </c>
      <c r="M128" s="25">
        <f t="shared" si="9"/>
        <v>1806.43</v>
      </c>
      <c r="N128" s="25">
        <f t="shared" si="10"/>
        <v>61.059293191543546</v>
      </c>
      <c r="O128" s="27">
        <f t="shared" si="6"/>
        <v>0.5697104529792043</v>
      </c>
      <c r="P128" s="27">
        <f t="shared" si="11"/>
        <v>0.4302895470207957</v>
      </c>
      <c r="R128" s="28"/>
    </row>
    <row r="129" spans="3:18" ht="15">
      <c r="C129" s="20"/>
      <c r="D129" s="29">
        <v>3201</v>
      </c>
      <c r="E129" s="36" t="s">
        <v>180</v>
      </c>
      <c r="F129" s="31" t="s">
        <v>181</v>
      </c>
      <c r="G129" s="24">
        <v>194805699</v>
      </c>
      <c r="H129" s="25">
        <f t="shared" si="7"/>
        <v>194805.699</v>
      </c>
      <c r="I129" s="32">
        <v>2437.36</v>
      </c>
      <c r="J129" s="32">
        <v>2539.33</v>
      </c>
      <c r="K129" s="24">
        <v>2583.95</v>
      </c>
      <c r="L129" s="25">
        <f>AVERAGE(I129:K129)</f>
        <v>2520.2133333333336</v>
      </c>
      <c r="M129" s="25">
        <f>+IF(K129&gt;=L129,K129,IF(L129&gt;K129,L129))</f>
        <v>2583.95</v>
      </c>
      <c r="N129" s="25">
        <f>+H129/M129</f>
        <v>75.39066119700459</v>
      </c>
      <c r="O129" s="27">
        <f t="shared" si="6"/>
        <v>0.7034285117944292</v>
      </c>
      <c r="P129" s="27">
        <f t="shared" si="11"/>
        <v>0.2965714882055708</v>
      </c>
      <c r="R129" s="28"/>
    </row>
    <row r="130" spans="3:18" ht="15">
      <c r="C130" s="20"/>
      <c r="D130" s="29">
        <v>3203</v>
      </c>
      <c r="E130" s="36" t="s">
        <v>180</v>
      </c>
      <c r="F130" s="31" t="s">
        <v>182</v>
      </c>
      <c r="G130" s="24">
        <v>9537065</v>
      </c>
      <c r="H130" s="25">
        <f t="shared" si="7"/>
        <v>9537.065</v>
      </c>
      <c r="I130" s="32">
        <v>390.98</v>
      </c>
      <c r="J130" s="32">
        <v>375.06</v>
      </c>
      <c r="K130" s="24">
        <v>351.72</v>
      </c>
      <c r="L130" s="25">
        <f t="shared" si="8"/>
        <v>372.58666666666664</v>
      </c>
      <c r="M130" s="25">
        <f t="shared" si="9"/>
        <v>372.58666666666664</v>
      </c>
      <c r="N130" s="25">
        <f t="shared" si="10"/>
        <v>25.596903628685947</v>
      </c>
      <c r="O130" s="27">
        <f t="shared" si="6"/>
        <v>0.2388305333869041</v>
      </c>
      <c r="P130" s="27">
        <f t="shared" si="11"/>
        <v>0.7611694666130959</v>
      </c>
      <c r="R130" s="28"/>
    </row>
    <row r="131" spans="3:18" ht="15">
      <c r="C131" s="20"/>
      <c r="D131" s="29">
        <v>3209</v>
      </c>
      <c r="E131" s="36" t="s">
        <v>180</v>
      </c>
      <c r="F131" s="31" t="s">
        <v>183</v>
      </c>
      <c r="G131" s="24">
        <v>37784445</v>
      </c>
      <c r="H131" s="25">
        <f t="shared" si="7"/>
        <v>37784.445</v>
      </c>
      <c r="I131" s="32">
        <v>1382.26</v>
      </c>
      <c r="J131" s="32">
        <v>1361.67</v>
      </c>
      <c r="K131" s="24">
        <v>1389.58</v>
      </c>
      <c r="L131" s="25">
        <f t="shared" si="8"/>
        <v>1377.8366666666668</v>
      </c>
      <c r="M131" s="25">
        <f t="shared" si="9"/>
        <v>1389.58</v>
      </c>
      <c r="N131" s="25">
        <f t="shared" si="10"/>
        <v>27.19127002403604</v>
      </c>
      <c r="O131" s="27">
        <f t="shared" si="6"/>
        <v>0.25370668333610663</v>
      </c>
      <c r="P131" s="27">
        <f t="shared" si="11"/>
        <v>0.7462933166638934</v>
      </c>
      <c r="R131" s="28"/>
    </row>
    <row r="132" spans="3:18" ht="15">
      <c r="C132" s="20"/>
      <c r="D132" s="29">
        <v>3211</v>
      </c>
      <c r="E132" s="36" t="s">
        <v>180</v>
      </c>
      <c r="F132" s="31" t="s">
        <v>184</v>
      </c>
      <c r="G132" s="24">
        <v>23291455</v>
      </c>
      <c r="H132" s="25">
        <f t="shared" si="7"/>
        <v>23291.455</v>
      </c>
      <c r="I132" s="32">
        <v>564.36</v>
      </c>
      <c r="J132" s="32">
        <v>586.35</v>
      </c>
      <c r="K132" s="24">
        <v>578.71</v>
      </c>
      <c r="L132" s="25">
        <f t="shared" si="8"/>
        <v>576.4733333333334</v>
      </c>
      <c r="M132" s="25">
        <f t="shared" si="9"/>
        <v>578.71</v>
      </c>
      <c r="N132" s="25">
        <f t="shared" si="10"/>
        <v>40.24719635050371</v>
      </c>
      <c r="O132" s="27">
        <f t="shared" si="6"/>
        <v>0.3755243021248082</v>
      </c>
      <c r="P132" s="27">
        <f t="shared" si="11"/>
        <v>0.6244756978751917</v>
      </c>
      <c r="R132" s="28"/>
    </row>
    <row r="133" spans="3:18" ht="15">
      <c r="C133" s="20"/>
      <c r="D133" s="33">
        <v>3212</v>
      </c>
      <c r="E133" s="36" t="s">
        <v>180</v>
      </c>
      <c r="F133" s="34" t="s">
        <v>185</v>
      </c>
      <c r="G133" s="24">
        <v>143661047</v>
      </c>
      <c r="H133" s="25">
        <f t="shared" si="7"/>
        <v>143661.047</v>
      </c>
      <c r="I133" s="35">
        <v>807.04</v>
      </c>
      <c r="J133" s="32">
        <v>802.09</v>
      </c>
      <c r="K133" s="24">
        <v>743.57</v>
      </c>
      <c r="L133" s="25">
        <f t="shared" si="8"/>
        <v>784.2333333333335</v>
      </c>
      <c r="M133" s="25">
        <f t="shared" si="9"/>
        <v>784.2333333333335</v>
      </c>
      <c r="N133" s="25">
        <f t="shared" si="10"/>
        <v>183.1866115526841</v>
      </c>
      <c r="O133" s="27">
        <f t="shared" si="6"/>
        <v>1.709212832189467</v>
      </c>
      <c r="P133" s="27">
        <f t="shared" si="11"/>
        <v>-0.7092128321894671</v>
      </c>
      <c r="R133" s="28"/>
    </row>
    <row r="134" spans="3:18" ht="15">
      <c r="C134" s="20"/>
      <c r="D134" s="29">
        <v>3301</v>
      </c>
      <c r="E134" s="36" t="s">
        <v>186</v>
      </c>
      <c r="F134" s="31" t="s">
        <v>187</v>
      </c>
      <c r="G134" s="24">
        <v>22897820</v>
      </c>
      <c r="H134" s="25">
        <f t="shared" si="7"/>
        <v>22897.82</v>
      </c>
      <c r="I134" s="32">
        <v>527.6</v>
      </c>
      <c r="J134" s="32">
        <v>507.86</v>
      </c>
      <c r="K134" s="24">
        <v>499.7</v>
      </c>
      <c r="L134" s="25">
        <f t="shared" si="8"/>
        <v>511.72</v>
      </c>
      <c r="M134" s="25">
        <f t="shared" si="9"/>
        <v>511.72</v>
      </c>
      <c r="N134" s="25">
        <f t="shared" si="10"/>
        <v>44.74677558039553</v>
      </c>
      <c r="O134" s="27">
        <f t="shared" si="6"/>
        <v>0.41750738426164036</v>
      </c>
      <c r="P134" s="27">
        <f t="shared" si="11"/>
        <v>0.5824926157383596</v>
      </c>
      <c r="R134" s="28"/>
    </row>
    <row r="135" spans="3:18" ht="15">
      <c r="C135" s="20"/>
      <c r="D135" s="33">
        <v>3302</v>
      </c>
      <c r="E135" s="34" t="s">
        <v>188</v>
      </c>
      <c r="F135" s="34" t="s">
        <v>189</v>
      </c>
      <c r="G135" s="24">
        <v>48481762</v>
      </c>
      <c r="H135" s="25">
        <f t="shared" si="7"/>
        <v>48481.762</v>
      </c>
      <c r="I135" s="35">
        <v>867.72</v>
      </c>
      <c r="J135" s="32">
        <v>868.1</v>
      </c>
      <c r="K135" s="24">
        <v>848.12</v>
      </c>
      <c r="L135" s="25">
        <f t="shared" si="8"/>
        <v>861.3133333333334</v>
      </c>
      <c r="M135" s="25">
        <f t="shared" si="9"/>
        <v>861.3133333333334</v>
      </c>
      <c r="N135" s="25">
        <f t="shared" si="10"/>
        <v>56.288182388135944</v>
      </c>
      <c r="O135" s="27">
        <f t="shared" si="6"/>
        <v>0.5251938600914279</v>
      </c>
      <c r="P135" s="27">
        <f t="shared" si="11"/>
        <v>0.4748061399085721</v>
      </c>
      <c r="R135" s="28"/>
    </row>
    <row r="136" spans="3:18" ht="15">
      <c r="C136" s="20"/>
      <c r="D136" s="29">
        <v>3306</v>
      </c>
      <c r="E136" s="36" t="s">
        <v>186</v>
      </c>
      <c r="F136" s="31" t="s">
        <v>190</v>
      </c>
      <c r="G136" s="24">
        <v>39998071</v>
      </c>
      <c r="H136" s="25">
        <f t="shared" si="7"/>
        <v>39998.071</v>
      </c>
      <c r="I136" s="32">
        <v>496.95</v>
      </c>
      <c r="J136" s="32">
        <v>511.42</v>
      </c>
      <c r="K136" s="24">
        <v>503.9</v>
      </c>
      <c r="L136" s="25">
        <f t="shared" si="8"/>
        <v>504.09</v>
      </c>
      <c r="M136" s="25">
        <f t="shared" si="9"/>
        <v>504.09</v>
      </c>
      <c r="N136" s="25">
        <f t="shared" si="10"/>
        <v>79.34708286218732</v>
      </c>
      <c r="O136" s="27">
        <f t="shared" si="6"/>
        <v>0.740343691470308</v>
      </c>
      <c r="P136" s="27">
        <f t="shared" si="11"/>
        <v>0.259656308529692</v>
      </c>
      <c r="R136" s="28"/>
    </row>
    <row r="137" spans="3:18" ht="15">
      <c r="C137" s="20"/>
      <c r="D137" s="29">
        <v>3403</v>
      </c>
      <c r="E137" s="36" t="s">
        <v>191</v>
      </c>
      <c r="F137" s="31" t="s">
        <v>192</v>
      </c>
      <c r="G137" s="24">
        <v>118390594</v>
      </c>
      <c r="H137" s="25">
        <f t="shared" si="7"/>
        <v>118390.594</v>
      </c>
      <c r="I137" s="32">
        <v>1603.04</v>
      </c>
      <c r="J137" s="32">
        <v>1606.61</v>
      </c>
      <c r="K137" s="24">
        <v>1594.27</v>
      </c>
      <c r="L137" s="25">
        <f t="shared" si="8"/>
        <v>1601.3066666666666</v>
      </c>
      <c r="M137" s="25">
        <f t="shared" si="9"/>
        <v>1601.3066666666666</v>
      </c>
      <c r="N137" s="25">
        <f t="shared" si="10"/>
        <v>73.93374202734434</v>
      </c>
      <c r="O137" s="27">
        <f t="shared" si="6"/>
        <v>0.6898348057962703</v>
      </c>
      <c r="P137" s="27">
        <f t="shared" si="11"/>
        <v>0.3101651942037297</v>
      </c>
      <c r="R137" s="28"/>
    </row>
    <row r="138" spans="3:18" ht="15">
      <c r="C138" s="20"/>
      <c r="D138" s="33">
        <v>3405</v>
      </c>
      <c r="E138" s="34" t="s">
        <v>193</v>
      </c>
      <c r="F138" s="34" t="s">
        <v>194</v>
      </c>
      <c r="G138" s="24">
        <v>45183841</v>
      </c>
      <c r="H138" s="25">
        <f t="shared" si="7"/>
        <v>45183.841</v>
      </c>
      <c r="I138" s="35">
        <v>887.33</v>
      </c>
      <c r="J138" s="32">
        <v>894.01</v>
      </c>
      <c r="K138" s="24">
        <v>861.93</v>
      </c>
      <c r="L138" s="25">
        <f t="shared" si="8"/>
        <v>881.09</v>
      </c>
      <c r="M138" s="25">
        <f t="shared" si="9"/>
        <v>881.09</v>
      </c>
      <c r="N138" s="25">
        <f t="shared" si="10"/>
        <v>51.28175441782338</v>
      </c>
      <c r="O138" s="27">
        <f t="shared" si="6"/>
        <v>0.47848165302694207</v>
      </c>
      <c r="P138" s="27">
        <f t="shared" si="11"/>
        <v>0.521518346973058</v>
      </c>
      <c r="R138" s="28"/>
    </row>
    <row r="139" spans="3:18" ht="15">
      <c r="C139" s="20"/>
      <c r="D139" s="29">
        <v>3501</v>
      </c>
      <c r="E139" s="36" t="s">
        <v>195</v>
      </c>
      <c r="F139" s="31" t="s">
        <v>196</v>
      </c>
      <c r="G139" s="24">
        <v>40315359</v>
      </c>
      <c r="H139" s="25">
        <f t="shared" si="7"/>
        <v>40315.359000000004</v>
      </c>
      <c r="I139" s="32">
        <v>506.36</v>
      </c>
      <c r="J139" s="32">
        <v>468.14</v>
      </c>
      <c r="K139" s="24">
        <v>429.86</v>
      </c>
      <c r="L139" s="25">
        <f t="shared" si="8"/>
        <v>468.12000000000006</v>
      </c>
      <c r="M139" s="25">
        <f t="shared" si="9"/>
        <v>468.12000000000006</v>
      </c>
      <c r="N139" s="25">
        <f t="shared" si="10"/>
        <v>86.12184696231735</v>
      </c>
      <c r="O139" s="27">
        <f t="shared" si="6"/>
        <v>0.8035552637399798</v>
      </c>
      <c r="P139" s="27">
        <f t="shared" si="11"/>
        <v>0.19644473626002024</v>
      </c>
      <c r="R139" s="28"/>
    </row>
    <row r="140" spans="3:18" ht="15">
      <c r="C140" s="20"/>
      <c r="D140" s="29">
        <v>3502</v>
      </c>
      <c r="E140" s="36" t="s">
        <v>195</v>
      </c>
      <c r="F140" s="31" t="s">
        <v>197</v>
      </c>
      <c r="G140" s="24">
        <v>49431148</v>
      </c>
      <c r="H140" s="25">
        <f t="shared" si="7"/>
        <v>49431.148</v>
      </c>
      <c r="I140" s="32">
        <v>1540.97</v>
      </c>
      <c r="J140" s="32">
        <v>1528.05</v>
      </c>
      <c r="K140" s="24">
        <v>1538.85</v>
      </c>
      <c r="L140" s="25">
        <f t="shared" si="8"/>
        <v>1535.9566666666667</v>
      </c>
      <c r="M140" s="25">
        <f t="shared" si="9"/>
        <v>1538.85</v>
      </c>
      <c r="N140" s="25">
        <f t="shared" si="10"/>
        <v>32.122135360821396</v>
      </c>
      <c r="O140" s="27">
        <f t="shared" si="6"/>
        <v>0.2997138573102151</v>
      </c>
      <c r="P140" s="27">
        <f t="shared" si="11"/>
        <v>0.7002861426897848</v>
      </c>
      <c r="R140" s="28"/>
    </row>
    <row r="141" spans="3:18" ht="15">
      <c r="C141" s="20"/>
      <c r="D141" s="29">
        <v>3505</v>
      </c>
      <c r="E141" s="36" t="s">
        <v>195</v>
      </c>
      <c r="F141" s="31" t="s">
        <v>198</v>
      </c>
      <c r="G141" s="24">
        <v>343867385</v>
      </c>
      <c r="H141" s="25">
        <f t="shared" si="7"/>
        <v>343867.385</v>
      </c>
      <c r="I141" s="32">
        <v>6160.48</v>
      </c>
      <c r="J141" s="32">
        <v>5967.87</v>
      </c>
      <c r="K141" s="24">
        <v>5677.69</v>
      </c>
      <c r="L141" s="25">
        <f t="shared" si="8"/>
        <v>5935.346666666665</v>
      </c>
      <c r="M141" s="25">
        <f t="shared" si="9"/>
        <v>5935.346666666665</v>
      </c>
      <c r="N141" s="25">
        <f t="shared" si="10"/>
        <v>57.935518228646025</v>
      </c>
      <c r="O141" s="27">
        <f t="shared" si="6"/>
        <v>0.540564238601408</v>
      </c>
      <c r="P141" s="27">
        <f t="shared" si="11"/>
        <v>0.459435761398592</v>
      </c>
      <c r="R141" s="28"/>
    </row>
    <row r="142" spans="3:18" ht="15">
      <c r="C142" s="20"/>
      <c r="D142" s="29">
        <v>3509</v>
      </c>
      <c r="E142" s="36" t="s">
        <v>195</v>
      </c>
      <c r="F142" s="31" t="s">
        <v>199</v>
      </c>
      <c r="G142" s="24">
        <v>93925634</v>
      </c>
      <c r="H142" s="25">
        <f t="shared" si="7"/>
        <v>93925.634</v>
      </c>
      <c r="I142" s="32">
        <v>3167.33</v>
      </c>
      <c r="J142" s="32">
        <v>3142.41</v>
      </c>
      <c r="K142" s="24">
        <v>3267.16</v>
      </c>
      <c r="L142" s="25">
        <f t="shared" si="8"/>
        <v>3192.2999999999997</v>
      </c>
      <c r="M142" s="25">
        <f t="shared" si="9"/>
        <v>3267.16</v>
      </c>
      <c r="N142" s="25">
        <f t="shared" si="10"/>
        <v>28.74840350640924</v>
      </c>
      <c r="O142" s="27">
        <f t="shared" si="6"/>
        <v>0.26823543359217383</v>
      </c>
      <c r="P142" s="27">
        <f t="shared" si="11"/>
        <v>0.7317645664078262</v>
      </c>
      <c r="R142" s="28"/>
    </row>
    <row r="143" spans="3:18" ht="15">
      <c r="C143" s="20"/>
      <c r="D143" s="29">
        <v>3510</v>
      </c>
      <c r="E143" s="36" t="s">
        <v>195</v>
      </c>
      <c r="F143" s="31" t="s">
        <v>200</v>
      </c>
      <c r="G143" s="24">
        <v>218150823</v>
      </c>
      <c r="H143" s="25">
        <f t="shared" si="7"/>
        <v>218150.823</v>
      </c>
      <c r="I143" s="32">
        <v>3075.04</v>
      </c>
      <c r="J143" s="32">
        <v>3078.45</v>
      </c>
      <c r="K143" s="24">
        <v>3186.83</v>
      </c>
      <c r="L143" s="25">
        <f t="shared" si="8"/>
        <v>3113.44</v>
      </c>
      <c r="M143" s="25">
        <f t="shared" si="9"/>
        <v>3186.83</v>
      </c>
      <c r="N143" s="25">
        <f t="shared" si="10"/>
        <v>68.45386261582827</v>
      </c>
      <c r="O143" s="27">
        <f t="shared" si="6"/>
        <v>0.6387050855092591</v>
      </c>
      <c r="P143" s="27">
        <f t="shared" si="11"/>
        <v>0.3612949144907409</v>
      </c>
      <c r="R143" s="28"/>
    </row>
    <row r="144" spans="3:18" ht="15">
      <c r="C144" s="20"/>
      <c r="D144" s="29">
        <v>3601</v>
      </c>
      <c r="E144" s="36" t="s">
        <v>201</v>
      </c>
      <c r="F144" s="31" t="s">
        <v>202</v>
      </c>
      <c r="G144" s="24">
        <v>134001001</v>
      </c>
      <c r="H144" s="25">
        <f t="shared" si="7"/>
        <v>134001.001</v>
      </c>
      <c r="I144" s="32">
        <v>2179.37</v>
      </c>
      <c r="J144" s="32">
        <v>2247.31</v>
      </c>
      <c r="K144" s="24">
        <v>2319.8</v>
      </c>
      <c r="L144" s="25">
        <f t="shared" si="8"/>
        <v>2248.826666666667</v>
      </c>
      <c r="M144" s="25">
        <f t="shared" si="9"/>
        <v>2319.8</v>
      </c>
      <c r="N144" s="25">
        <f t="shared" si="10"/>
        <v>57.76403181308733</v>
      </c>
      <c r="O144" s="27">
        <f t="shared" si="6"/>
        <v>0.5389641938190152</v>
      </c>
      <c r="P144" s="27">
        <f t="shared" si="11"/>
        <v>0.46103580618098483</v>
      </c>
      <c r="R144" s="28"/>
    </row>
    <row r="145" spans="3:18" ht="15">
      <c r="C145" s="20"/>
      <c r="D145" s="29">
        <v>3604</v>
      </c>
      <c r="E145" s="36" t="s">
        <v>201</v>
      </c>
      <c r="F145" s="31" t="s">
        <v>203</v>
      </c>
      <c r="G145" s="24">
        <v>49702206</v>
      </c>
      <c r="H145" s="25">
        <f t="shared" si="7"/>
        <v>49702.206</v>
      </c>
      <c r="I145" s="32">
        <v>1117.58</v>
      </c>
      <c r="J145" s="32">
        <v>1110.91</v>
      </c>
      <c r="K145" s="24">
        <v>1119.39</v>
      </c>
      <c r="L145" s="25">
        <f t="shared" si="8"/>
        <v>1115.96</v>
      </c>
      <c r="M145" s="25">
        <f t="shared" si="9"/>
        <v>1119.39</v>
      </c>
      <c r="N145" s="25">
        <f t="shared" si="10"/>
        <v>44.40115241336799</v>
      </c>
      <c r="O145" s="27">
        <f t="shared" si="6"/>
        <v>0.4142825658801096</v>
      </c>
      <c r="P145" s="27">
        <f t="shared" si="11"/>
        <v>0.5857174341198904</v>
      </c>
      <c r="R145" s="28"/>
    </row>
    <row r="146" spans="3:18" ht="15">
      <c r="C146" s="20"/>
      <c r="D146" s="29">
        <v>3606</v>
      </c>
      <c r="E146" s="36" t="s">
        <v>201</v>
      </c>
      <c r="F146" s="31" t="s">
        <v>204</v>
      </c>
      <c r="G146" s="24">
        <v>23049920</v>
      </c>
      <c r="H146" s="25">
        <f t="shared" si="7"/>
        <v>23049.920000000002</v>
      </c>
      <c r="I146" s="32">
        <v>618.26</v>
      </c>
      <c r="J146" s="32">
        <v>585.51</v>
      </c>
      <c r="K146" s="24">
        <v>570.76</v>
      </c>
      <c r="L146" s="25">
        <f t="shared" si="8"/>
        <v>591.51</v>
      </c>
      <c r="M146" s="25">
        <f t="shared" si="9"/>
        <v>591.51</v>
      </c>
      <c r="N146" s="25">
        <f t="shared" si="10"/>
        <v>38.96792953627158</v>
      </c>
      <c r="O146" s="27">
        <f t="shared" si="6"/>
        <v>0.36358817187955367</v>
      </c>
      <c r="P146" s="27">
        <f t="shared" si="11"/>
        <v>0.6364118281204463</v>
      </c>
      <c r="R146" s="28"/>
    </row>
    <row r="147" spans="3:18" ht="15">
      <c r="C147" s="20"/>
      <c r="D147" s="29">
        <v>3701</v>
      </c>
      <c r="E147" s="36" t="s">
        <v>205</v>
      </c>
      <c r="F147" s="31" t="s">
        <v>206</v>
      </c>
      <c r="G147" s="24">
        <v>25681398</v>
      </c>
      <c r="H147" s="25">
        <f t="shared" si="7"/>
        <v>25681.398</v>
      </c>
      <c r="I147" s="32">
        <v>367.99</v>
      </c>
      <c r="J147" s="32">
        <v>363.56</v>
      </c>
      <c r="K147" s="24">
        <v>386.67</v>
      </c>
      <c r="L147" s="25">
        <f t="shared" si="8"/>
        <v>372.74</v>
      </c>
      <c r="M147" s="25">
        <f t="shared" si="9"/>
        <v>386.67</v>
      </c>
      <c r="N147" s="25">
        <f t="shared" si="10"/>
        <v>66.41683606175809</v>
      </c>
      <c r="O147" s="27">
        <f t="shared" si="6"/>
        <v>0.6196987187436065</v>
      </c>
      <c r="P147" s="27">
        <f t="shared" si="11"/>
        <v>0.3803012812563935</v>
      </c>
      <c r="R147" s="28"/>
    </row>
    <row r="148" spans="3:18" ht="15">
      <c r="C148" s="20"/>
      <c r="D148" s="29">
        <v>3704</v>
      </c>
      <c r="E148" s="36" t="s">
        <v>205</v>
      </c>
      <c r="F148" s="34" t="s">
        <v>207</v>
      </c>
      <c r="G148" s="24">
        <v>56072677</v>
      </c>
      <c r="H148" s="25">
        <f t="shared" si="7"/>
        <v>56072.677</v>
      </c>
      <c r="I148" s="32">
        <v>1091.78</v>
      </c>
      <c r="J148" s="32">
        <v>1009.09</v>
      </c>
      <c r="K148" s="24">
        <v>990.05</v>
      </c>
      <c r="L148" s="25">
        <f t="shared" si="8"/>
        <v>1030.3066666666666</v>
      </c>
      <c r="M148" s="25">
        <f t="shared" si="9"/>
        <v>1030.3066666666666</v>
      </c>
      <c r="N148" s="25">
        <f t="shared" si="10"/>
        <v>54.42328853545224</v>
      </c>
      <c r="O148" s="27">
        <f t="shared" si="6"/>
        <v>0.5077935682433442</v>
      </c>
      <c r="P148" s="27">
        <f t="shared" si="11"/>
        <v>0.4922064317566558</v>
      </c>
      <c r="R148" s="28"/>
    </row>
    <row r="149" spans="3:18" ht="15">
      <c r="C149" s="20"/>
      <c r="D149" s="29">
        <v>3801</v>
      </c>
      <c r="E149" s="36" t="s">
        <v>208</v>
      </c>
      <c r="F149" s="31" t="s">
        <v>209</v>
      </c>
      <c r="G149" s="24">
        <v>15510455</v>
      </c>
      <c r="H149" s="25">
        <f t="shared" si="7"/>
        <v>15510.455</v>
      </c>
      <c r="I149" s="32">
        <v>366.28</v>
      </c>
      <c r="J149" s="32">
        <v>370.61</v>
      </c>
      <c r="K149" s="24">
        <v>346.84</v>
      </c>
      <c r="L149" s="25">
        <f t="shared" si="8"/>
        <v>361.24333333333334</v>
      </c>
      <c r="M149" s="25">
        <f t="shared" si="9"/>
        <v>361.24333333333334</v>
      </c>
      <c r="N149" s="25">
        <f t="shared" si="10"/>
        <v>42.93630793647864</v>
      </c>
      <c r="O149" s="27">
        <f t="shared" si="6"/>
        <v>0.4006149132288618</v>
      </c>
      <c r="P149" s="27">
        <f t="shared" si="11"/>
        <v>0.5993850867711382</v>
      </c>
      <c r="R149" s="28"/>
    </row>
    <row r="150" spans="3:18" ht="15">
      <c r="C150" s="20"/>
      <c r="D150" s="29">
        <v>3804</v>
      </c>
      <c r="E150" s="36" t="s">
        <v>208</v>
      </c>
      <c r="F150" s="31" t="s">
        <v>210</v>
      </c>
      <c r="G150" s="24">
        <v>34196086</v>
      </c>
      <c r="H150" s="25">
        <f t="shared" si="7"/>
        <v>34196.086</v>
      </c>
      <c r="I150" s="32">
        <v>980.8</v>
      </c>
      <c r="J150" s="32">
        <v>927.47</v>
      </c>
      <c r="K150" s="24">
        <v>914.6</v>
      </c>
      <c r="L150" s="25">
        <f t="shared" si="8"/>
        <v>940.9566666666666</v>
      </c>
      <c r="M150" s="25">
        <f t="shared" si="9"/>
        <v>940.9566666666666</v>
      </c>
      <c r="N150" s="25">
        <f t="shared" si="10"/>
        <v>36.34182870624578</v>
      </c>
      <c r="O150" s="27">
        <f t="shared" si="6"/>
        <v>0.3390854792468412</v>
      </c>
      <c r="P150" s="27">
        <f t="shared" si="11"/>
        <v>0.6609145207531588</v>
      </c>
      <c r="R150" s="28"/>
    </row>
    <row r="151" spans="3:18" ht="15">
      <c r="C151" s="20"/>
      <c r="D151" s="29">
        <v>3806</v>
      </c>
      <c r="E151" s="36" t="s">
        <v>208</v>
      </c>
      <c r="F151" s="31" t="s">
        <v>211</v>
      </c>
      <c r="G151" s="24">
        <v>19909707</v>
      </c>
      <c r="H151" s="25">
        <f t="shared" si="7"/>
        <v>19909.707000000002</v>
      </c>
      <c r="I151" s="32">
        <v>557.06</v>
      </c>
      <c r="J151" s="32">
        <v>562.11</v>
      </c>
      <c r="K151" s="24">
        <v>572.01</v>
      </c>
      <c r="L151" s="25">
        <f t="shared" si="8"/>
        <v>563.7266666666667</v>
      </c>
      <c r="M151" s="25">
        <f t="shared" si="9"/>
        <v>572.01</v>
      </c>
      <c r="N151" s="25">
        <f t="shared" si="10"/>
        <v>34.80657156343421</v>
      </c>
      <c r="O151" s="27">
        <f aca="true" t="shared" si="12" ref="O151:O214">+N151/O$17</f>
        <v>0.32476084500112623</v>
      </c>
      <c r="P151" s="27">
        <f t="shared" si="11"/>
        <v>0.6752391549988738</v>
      </c>
      <c r="R151" s="28"/>
    </row>
    <row r="152" spans="3:18" ht="15">
      <c r="C152" s="20"/>
      <c r="D152" s="29">
        <v>3808</v>
      </c>
      <c r="E152" s="36" t="s">
        <v>208</v>
      </c>
      <c r="F152" s="31" t="s">
        <v>212</v>
      </c>
      <c r="G152" s="24">
        <v>60361183</v>
      </c>
      <c r="H152" s="25">
        <f aca="true" t="shared" si="13" ref="H152:H215">+G152*(H$20*0.001)</f>
        <v>60361.183000000005</v>
      </c>
      <c r="I152" s="32">
        <v>765.31</v>
      </c>
      <c r="J152" s="32">
        <v>775.1</v>
      </c>
      <c r="K152" s="24">
        <v>743.78</v>
      </c>
      <c r="L152" s="25">
        <f aca="true" t="shared" si="14" ref="L152:L215">AVERAGE(I152:K152)</f>
        <v>761.3966666666665</v>
      </c>
      <c r="M152" s="25">
        <f aca="true" t="shared" si="15" ref="M152:M215">+IF(K152&gt;=L152,K152,IF(L152&gt;K152,L152))</f>
        <v>761.3966666666665</v>
      </c>
      <c r="N152" s="25">
        <f aca="true" t="shared" si="16" ref="N152:N215">+H152/M152</f>
        <v>79.27692048384769</v>
      </c>
      <c r="O152" s="27">
        <f t="shared" si="12"/>
        <v>0.7396890451706764</v>
      </c>
      <c r="P152" s="27">
        <f aca="true" t="shared" si="17" ref="P152:P215">1-O152</f>
        <v>0.26031095482932365</v>
      </c>
      <c r="R152" s="28"/>
    </row>
    <row r="153" spans="3:18" ht="15">
      <c r="C153" s="20"/>
      <c r="D153" s="33">
        <v>3809</v>
      </c>
      <c r="E153" s="34" t="s">
        <v>213</v>
      </c>
      <c r="F153" s="34" t="s">
        <v>214</v>
      </c>
      <c r="G153" s="24">
        <v>28370692</v>
      </c>
      <c r="H153" s="25">
        <f t="shared" si="13"/>
        <v>28370.692</v>
      </c>
      <c r="I153" s="35">
        <v>540.17</v>
      </c>
      <c r="J153" s="32">
        <v>551.34</v>
      </c>
      <c r="K153" s="24">
        <v>504.33</v>
      </c>
      <c r="L153" s="25">
        <f t="shared" si="14"/>
        <v>531.9466666666666</v>
      </c>
      <c r="M153" s="25">
        <f t="shared" si="15"/>
        <v>531.9466666666666</v>
      </c>
      <c r="N153" s="25">
        <f t="shared" si="16"/>
        <v>53.33371515941448</v>
      </c>
      <c r="O153" s="27">
        <f t="shared" si="12"/>
        <v>0.4976273624264953</v>
      </c>
      <c r="P153" s="27">
        <f t="shared" si="17"/>
        <v>0.5023726375735047</v>
      </c>
      <c r="R153" s="28"/>
    </row>
    <row r="154" spans="3:18" ht="15">
      <c r="C154" s="20"/>
      <c r="D154" s="29">
        <v>3904</v>
      </c>
      <c r="E154" s="36" t="s">
        <v>215</v>
      </c>
      <c r="F154" s="31" t="s">
        <v>216</v>
      </c>
      <c r="G154" s="24">
        <v>79155417</v>
      </c>
      <c r="H154" s="25">
        <f t="shared" si="13"/>
        <v>79155.417</v>
      </c>
      <c r="I154" s="32">
        <v>1616.2</v>
      </c>
      <c r="J154" s="32">
        <v>1554.21</v>
      </c>
      <c r="K154" s="24">
        <v>1486.7</v>
      </c>
      <c r="L154" s="25">
        <f t="shared" si="14"/>
        <v>1552.37</v>
      </c>
      <c r="M154" s="25">
        <f t="shared" si="15"/>
        <v>1552.37</v>
      </c>
      <c r="N154" s="25">
        <f t="shared" si="16"/>
        <v>50.990045543266106</v>
      </c>
      <c r="O154" s="27">
        <f t="shared" si="12"/>
        <v>0.4757598790532287</v>
      </c>
      <c r="P154" s="27">
        <f t="shared" si="17"/>
        <v>0.5242401209467713</v>
      </c>
      <c r="R154" s="28"/>
    </row>
    <row r="155" spans="3:18" ht="15">
      <c r="C155" s="20"/>
      <c r="D155" s="33">
        <v>4003</v>
      </c>
      <c r="E155" s="34" t="s">
        <v>217</v>
      </c>
      <c r="F155" s="34" t="s">
        <v>218</v>
      </c>
      <c r="G155" s="24">
        <v>72905598</v>
      </c>
      <c r="H155" s="25">
        <f t="shared" si="13"/>
        <v>72905.598</v>
      </c>
      <c r="I155" s="35">
        <v>1771.97</v>
      </c>
      <c r="J155" s="32">
        <v>1781.88</v>
      </c>
      <c r="K155" s="24">
        <v>1735.64</v>
      </c>
      <c r="L155" s="25">
        <f t="shared" si="14"/>
        <v>1763.1633333333336</v>
      </c>
      <c r="M155" s="25">
        <f t="shared" si="15"/>
        <v>1763.1633333333336</v>
      </c>
      <c r="N155" s="25">
        <f t="shared" si="16"/>
        <v>41.349316096636905</v>
      </c>
      <c r="O155" s="27">
        <f t="shared" si="12"/>
        <v>0.38580757117342257</v>
      </c>
      <c r="P155" s="27">
        <f t="shared" si="17"/>
        <v>0.6141924288265774</v>
      </c>
      <c r="R155" s="28"/>
    </row>
    <row r="156" spans="3:18" ht="15">
      <c r="C156" s="20"/>
      <c r="D156" s="29">
        <v>4101</v>
      </c>
      <c r="E156" s="36" t="s">
        <v>219</v>
      </c>
      <c r="F156" s="31" t="s">
        <v>220</v>
      </c>
      <c r="G156" s="24">
        <v>210456631</v>
      </c>
      <c r="H156" s="25">
        <f t="shared" si="13"/>
        <v>210456.631</v>
      </c>
      <c r="I156" s="32">
        <v>1655.59</v>
      </c>
      <c r="J156" s="32">
        <v>1646.02</v>
      </c>
      <c r="K156" s="24">
        <v>1650.41</v>
      </c>
      <c r="L156" s="25">
        <f t="shared" si="14"/>
        <v>1650.6733333333332</v>
      </c>
      <c r="M156" s="25">
        <f t="shared" si="15"/>
        <v>1650.6733333333332</v>
      </c>
      <c r="N156" s="25">
        <f t="shared" si="16"/>
        <v>127.49744407332766</v>
      </c>
      <c r="O156" s="27">
        <f t="shared" si="12"/>
        <v>1.1896080485053195</v>
      </c>
      <c r="P156" s="27">
        <f t="shared" si="17"/>
        <v>-0.18960804850531954</v>
      </c>
      <c r="R156" s="28"/>
    </row>
    <row r="157" spans="3:18" ht="15">
      <c r="C157" s="20"/>
      <c r="D157" s="29">
        <v>4102</v>
      </c>
      <c r="E157" s="36" t="s">
        <v>219</v>
      </c>
      <c r="F157" s="31" t="s">
        <v>221</v>
      </c>
      <c r="G157" s="24">
        <v>32329702</v>
      </c>
      <c r="H157" s="25">
        <f t="shared" si="13"/>
        <v>32329.702</v>
      </c>
      <c r="I157" s="32">
        <v>524.86</v>
      </c>
      <c r="J157" s="32">
        <v>545.38</v>
      </c>
      <c r="K157" s="24">
        <v>524.5</v>
      </c>
      <c r="L157" s="25">
        <f t="shared" si="14"/>
        <v>531.58</v>
      </c>
      <c r="M157" s="25">
        <f t="shared" si="15"/>
        <v>531.58</v>
      </c>
      <c r="N157" s="25">
        <f t="shared" si="16"/>
        <v>60.818130855186425</v>
      </c>
      <c r="O157" s="27">
        <f t="shared" si="12"/>
        <v>0.5674603007631192</v>
      </c>
      <c r="P157" s="27">
        <f t="shared" si="17"/>
        <v>0.43253969923688085</v>
      </c>
      <c r="R157" s="28"/>
    </row>
    <row r="158" spans="3:18" ht="15">
      <c r="C158" s="20"/>
      <c r="D158" s="29">
        <v>4201</v>
      </c>
      <c r="E158" s="36" t="s">
        <v>222</v>
      </c>
      <c r="F158" s="31" t="s">
        <v>223</v>
      </c>
      <c r="G158" s="24">
        <v>64618260</v>
      </c>
      <c r="H158" s="25">
        <f t="shared" si="13"/>
        <v>64618.26</v>
      </c>
      <c r="I158" s="32">
        <v>1431.33</v>
      </c>
      <c r="J158" s="32">
        <v>1465.43</v>
      </c>
      <c r="K158" s="24">
        <v>1454.99</v>
      </c>
      <c r="L158" s="25">
        <f t="shared" si="14"/>
        <v>1450.5833333333333</v>
      </c>
      <c r="M158" s="25">
        <f t="shared" si="15"/>
        <v>1454.99</v>
      </c>
      <c r="N158" s="25">
        <f t="shared" si="16"/>
        <v>44.41148049127486</v>
      </c>
      <c r="O158" s="27">
        <f t="shared" si="12"/>
        <v>0.41437893145585036</v>
      </c>
      <c r="P158" s="27">
        <f t="shared" si="17"/>
        <v>0.5856210685441496</v>
      </c>
      <c r="R158" s="28"/>
    </row>
    <row r="159" spans="3:18" ht="15">
      <c r="C159" s="20"/>
      <c r="D159" s="29">
        <v>4202</v>
      </c>
      <c r="E159" s="36" t="s">
        <v>222</v>
      </c>
      <c r="F159" s="31" t="s">
        <v>224</v>
      </c>
      <c r="G159" s="24">
        <v>18592138</v>
      </c>
      <c r="H159" s="25">
        <f t="shared" si="13"/>
        <v>18592.138</v>
      </c>
      <c r="I159" s="32">
        <v>522.93</v>
      </c>
      <c r="J159" s="32">
        <v>520.07</v>
      </c>
      <c r="K159" s="24">
        <v>514.66</v>
      </c>
      <c r="L159" s="25">
        <f t="shared" si="14"/>
        <v>519.2199999999999</v>
      </c>
      <c r="M159" s="25">
        <f t="shared" si="15"/>
        <v>519.2199999999999</v>
      </c>
      <c r="N159" s="25">
        <f t="shared" si="16"/>
        <v>35.807823273371596</v>
      </c>
      <c r="O159" s="27">
        <f t="shared" si="12"/>
        <v>0.33410297026001523</v>
      </c>
      <c r="P159" s="27">
        <f t="shared" si="17"/>
        <v>0.6658970297399848</v>
      </c>
      <c r="R159" s="28"/>
    </row>
    <row r="160" spans="3:18" ht="15">
      <c r="C160" s="20"/>
      <c r="D160" s="29">
        <v>4203</v>
      </c>
      <c r="E160" s="36" t="s">
        <v>222</v>
      </c>
      <c r="F160" s="31" t="s">
        <v>225</v>
      </c>
      <c r="G160" s="24">
        <v>56708012</v>
      </c>
      <c r="H160" s="25">
        <f t="shared" si="13"/>
        <v>56708.012</v>
      </c>
      <c r="I160" s="32">
        <v>1152.56</v>
      </c>
      <c r="J160" s="32">
        <v>1139.65</v>
      </c>
      <c r="K160" s="24">
        <v>1129.43</v>
      </c>
      <c r="L160" s="25">
        <f t="shared" si="14"/>
        <v>1140.5466666666669</v>
      </c>
      <c r="M160" s="25">
        <f t="shared" si="15"/>
        <v>1140.5466666666669</v>
      </c>
      <c r="N160" s="25">
        <f t="shared" si="16"/>
        <v>49.72002782291532</v>
      </c>
      <c r="O160" s="27">
        <f t="shared" si="12"/>
        <v>0.46391004698126376</v>
      </c>
      <c r="P160" s="27">
        <f t="shared" si="17"/>
        <v>0.5360899530187362</v>
      </c>
      <c r="R160" s="28"/>
    </row>
    <row r="161" spans="3:18" ht="15">
      <c r="C161" s="20"/>
      <c r="D161" s="29">
        <v>4204</v>
      </c>
      <c r="E161" s="36" t="s">
        <v>222</v>
      </c>
      <c r="F161" s="31" t="s">
        <v>226</v>
      </c>
      <c r="G161" s="24">
        <v>25405032</v>
      </c>
      <c r="H161" s="25">
        <f t="shared" si="13"/>
        <v>25405.032</v>
      </c>
      <c r="I161" s="32">
        <v>396.27</v>
      </c>
      <c r="J161" s="32">
        <v>365.59</v>
      </c>
      <c r="K161" s="24">
        <v>379.53</v>
      </c>
      <c r="L161" s="25">
        <f t="shared" si="14"/>
        <v>380.4633333333333</v>
      </c>
      <c r="M161" s="25">
        <f t="shared" si="15"/>
        <v>380.4633333333333</v>
      </c>
      <c r="N161" s="25">
        <f t="shared" si="16"/>
        <v>66.77393003267946</v>
      </c>
      <c r="O161" s="27">
        <f t="shared" si="12"/>
        <v>0.623030564844274</v>
      </c>
      <c r="P161" s="27">
        <f t="shared" si="17"/>
        <v>0.376969435155726</v>
      </c>
      <c r="R161" s="28"/>
    </row>
    <row r="162" spans="3:18" ht="15">
      <c r="C162" s="20"/>
      <c r="D162" s="29">
        <v>4301</v>
      </c>
      <c r="E162" s="36" t="s">
        <v>227</v>
      </c>
      <c r="F162" s="31" t="s">
        <v>228</v>
      </c>
      <c r="G162" s="24">
        <v>89100458</v>
      </c>
      <c r="H162" s="25">
        <f t="shared" si="13"/>
        <v>89100.458</v>
      </c>
      <c r="I162" s="32">
        <v>1766.25</v>
      </c>
      <c r="J162" s="32">
        <v>1766.08</v>
      </c>
      <c r="K162" s="24">
        <v>1784.35</v>
      </c>
      <c r="L162" s="25">
        <f t="shared" si="14"/>
        <v>1772.2266666666667</v>
      </c>
      <c r="M162" s="25">
        <f t="shared" si="15"/>
        <v>1784.35</v>
      </c>
      <c r="N162" s="25">
        <f t="shared" si="16"/>
        <v>49.93440636646398</v>
      </c>
      <c r="O162" s="27">
        <f t="shared" si="12"/>
        <v>0.46591029445826937</v>
      </c>
      <c r="P162" s="27">
        <f t="shared" si="17"/>
        <v>0.5340897055417306</v>
      </c>
      <c r="R162" s="28"/>
    </row>
    <row r="163" spans="3:18" ht="15">
      <c r="C163" s="20"/>
      <c r="D163" s="29">
        <v>4302</v>
      </c>
      <c r="E163" s="36" t="s">
        <v>227</v>
      </c>
      <c r="F163" s="31" t="s">
        <v>229</v>
      </c>
      <c r="G163" s="24">
        <v>44689272</v>
      </c>
      <c r="H163" s="25">
        <f t="shared" si="13"/>
        <v>44689.272000000004</v>
      </c>
      <c r="I163" s="32">
        <v>924.79</v>
      </c>
      <c r="J163" s="32">
        <v>912.58</v>
      </c>
      <c r="K163" s="24">
        <v>916.96</v>
      </c>
      <c r="L163" s="25">
        <f t="shared" si="14"/>
        <v>918.11</v>
      </c>
      <c r="M163" s="25">
        <f t="shared" si="15"/>
        <v>918.11</v>
      </c>
      <c r="N163" s="25">
        <f t="shared" si="16"/>
        <v>48.67529163172169</v>
      </c>
      <c r="O163" s="27">
        <f t="shared" si="12"/>
        <v>0.454162192107452</v>
      </c>
      <c r="P163" s="27">
        <f t="shared" si="17"/>
        <v>0.545837807892548</v>
      </c>
      <c r="R163" s="28"/>
    </row>
    <row r="164" spans="3:18" ht="15">
      <c r="C164" s="20"/>
      <c r="D164" s="29">
        <v>4303</v>
      </c>
      <c r="E164" s="36" t="s">
        <v>227</v>
      </c>
      <c r="F164" s="31" t="s">
        <v>230</v>
      </c>
      <c r="G164" s="24">
        <v>48651820</v>
      </c>
      <c r="H164" s="25">
        <f t="shared" si="13"/>
        <v>48651.82</v>
      </c>
      <c r="I164" s="32">
        <v>695.24</v>
      </c>
      <c r="J164" s="32">
        <v>706.97</v>
      </c>
      <c r="K164" s="24">
        <v>742.51</v>
      </c>
      <c r="L164" s="25">
        <f t="shared" si="14"/>
        <v>714.9066666666668</v>
      </c>
      <c r="M164" s="25">
        <f t="shared" si="15"/>
        <v>742.51</v>
      </c>
      <c r="N164" s="25">
        <f t="shared" si="16"/>
        <v>65.52345422957266</v>
      </c>
      <c r="O164" s="27">
        <f t="shared" si="12"/>
        <v>0.6113630675807096</v>
      </c>
      <c r="P164" s="27">
        <f t="shared" si="17"/>
        <v>0.3886369324192904</v>
      </c>
      <c r="R164" s="28"/>
    </row>
    <row r="165" spans="3:18" ht="15">
      <c r="C165" s="20"/>
      <c r="D165" s="29">
        <v>4304</v>
      </c>
      <c r="E165" s="36" t="s">
        <v>227</v>
      </c>
      <c r="F165" s="31" t="s">
        <v>231</v>
      </c>
      <c r="G165" s="24">
        <v>343683084</v>
      </c>
      <c r="H165" s="25">
        <f t="shared" si="13"/>
        <v>343683.08400000003</v>
      </c>
      <c r="I165" s="32">
        <v>7472.88</v>
      </c>
      <c r="J165" s="32">
        <v>7749.87</v>
      </c>
      <c r="K165" s="24">
        <v>8067.81</v>
      </c>
      <c r="L165" s="25">
        <f t="shared" si="14"/>
        <v>7763.52</v>
      </c>
      <c r="M165" s="25">
        <f t="shared" si="15"/>
        <v>8067.81</v>
      </c>
      <c r="N165" s="25">
        <f t="shared" si="16"/>
        <v>42.59930315661871</v>
      </c>
      <c r="O165" s="27">
        <f t="shared" si="12"/>
        <v>0.39747050824553076</v>
      </c>
      <c r="P165" s="27">
        <f t="shared" si="17"/>
        <v>0.6025294917544692</v>
      </c>
      <c r="R165" s="28"/>
    </row>
    <row r="166" spans="3:18" ht="15">
      <c r="C166" s="20"/>
      <c r="D166" s="33">
        <v>4401</v>
      </c>
      <c r="E166" s="34" t="s">
        <v>232</v>
      </c>
      <c r="F166" s="34" t="s">
        <v>233</v>
      </c>
      <c r="G166" s="24">
        <v>112454990</v>
      </c>
      <c r="H166" s="25">
        <f t="shared" si="13"/>
        <v>112454.99</v>
      </c>
      <c r="I166" s="35">
        <v>2412.09</v>
      </c>
      <c r="J166" s="32">
        <v>2450.66</v>
      </c>
      <c r="K166" s="24">
        <v>2476.33</v>
      </c>
      <c r="L166" s="25">
        <f t="shared" si="14"/>
        <v>2446.36</v>
      </c>
      <c r="M166" s="25">
        <f t="shared" si="15"/>
        <v>2476.33</v>
      </c>
      <c r="N166" s="25">
        <f t="shared" si="16"/>
        <v>45.411956403225744</v>
      </c>
      <c r="O166" s="27">
        <f t="shared" si="12"/>
        <v>0.42371381817332815</v>
      </c>
      <c r="P166" s="27">
        <f t="shared" si="17"/>
        <v>0.5762861818266718</v>
      </c>
      <c r="R166" s="28"/>
    </row>
    <row r="167" spans="3:18" ht="15">
      <c r="C167" s="20"/>
      <c r="D167" s="29">
        <v>4501</v>
      </c>
      <c r="E167" s="36" t="s">
        <v>234</v>
      </c>
      <c r="F167" s="31" t="s">
        <v>235</v>
      </c>
      <c r="G167" s="24">
        <v>69395704</v>
      </c>
      <c r="H167" s="25">
        <f t="shared" si="13"/>
        <v>69395.704</v>
      </c>
      <c r="I167" s="32">
        <v>926.53</v>
      </c>
      <c r="J167" s="32">
        <v>920.48</v>
      </c>
      <c r="K167" s="24">
        <v>921.32</v>
      </c>
      <c r="L167" s="25">
        <f t="shared" si="14"/>
        <v>922.7766666666666</v>
      </c>
      <c r="M167" s="25">
        <f t="shared" si="15"/>
        <v>922.7766666666666</v>
      </c>
      <c r="N167" s="25">
        <f t="shared" si="16"/>
        <v>75.20314124399908</v>
      </c>
      <c r="O167" s="27">
        <f t="shared" si="12"/>
        <v>0.7016788669527461</v>
      </c>
      <c r="P167" s="27">
        <f t="shared" si="17"/>
        <v>0.29832113304725394</v>
      </c>
      <c r="R167" s="28"/>
    </row>
    <row r="168" spans="3:18" ht="15">
      <c r="C168" s="20"/>
      <c r="D168" s="29">
        <v>4502</v>
      </c>
      <c r="E168" s="36" t="s">
        <v>234</v>
      </c>
      <c r="F168" s="31" t="s">
        <v>236</v>
      </c>
      <c r="G168" s="24">
        <v>46048593</v>
      </c>
      <c r="H168" s="25">
        <f t="shared" si="13"/>
        <v>46048.593</v>
      </c>
      <c r="I168" s="32">
        <v>1012.19</v>
      </c>
      <c r="J168" s="32">
        <v>1000.52</v>
      </c>
      <c r="K168" s="24">
        <v>957.34</v>
      </c>
      <c r="L168" s="25">
        <f t="shared" si="14"/>
        <v>990.0166666666668</v>
      </c>
      <c r="M168" s="25">
        <f t="shared" si="15"/>
        <v>990.0166666666668</v>
      </c>
      <c r="N168" s="25">
        <f t="shared" si="16"/>
        <v>46.51294725678019</v>
      </c>
      <c r="O168" s="27">
        <f t="shared" si="12"/>
        <v>0.4339865541504182</v>
      </c>
      <c r="P168" s="27">
        <f t="shared" si="17"/>
        <v>0.5660134458495818</v>
      </c>
      <c r="R168" s="28"/>
    </row>
    <row r="169" spans="3:18" ht="15">
      <c r="C169" s="20"/>
      <c r="D169" s="29">
        <v>4602</v>
      </c>
      <c r="E169" s="36" t="s">
        <v>237</v>
      </c>
      <c r="F169" s="31" t="s">
        <v>238</v>
      </c>
      <c r="G169" s="24">
        <v>24045237</v>
      </c>
      <c r="H169" s="25">
        <f t="shared" si="13"/>
        <v>24045.237</v>
      </c>
      <c r="I169" s="32">
        <v>951.9</v>
      </c>
      <c r="J169" s="32">
        <v>950.75</v>
      </c>
      <c r="K169" s="24">
        <v>958.07</v>
      </c>
      <c r="L169" s="25">
        <f t="shared" si="14"/>
        <v>953.5733333333334</v>
      </c>
      <c r="M169" s="25">
        <f t="shared" si="15"/>
        <v>958.07</v>
      </c>
      <c r="N169" s="25">
        <f t="shared" si="16"/>
        <v>25.09757846503909</v>
      </c>
      <c r="O169" s="27">
        <f t="shared" si="12"/>
        <v>0.2341716067879214</v>
      </c>
      <c r="P169" s="27">
        <f t="shared" si="17"/>
        <v>0.7658283932120786</v>
      </c>
      <c r="R169" s="28"/>
    </row>
    <row r="170" spans="3:18" ht="15">
      <c r="C170" s="20"/>
      <c r="D170" s="33">
        <v>4603</v>
      </c>
      <c r="E170" s="34" t="s">
        <v>239</v>
      </c>
      <c r="F170" s="34" t="s">
        <v>240</v>
      </c>
      <c r="G170" s="24">
        <v>35114300</v>
      </c>
      <c r="H170" s="25">
        <f t="shared" si="13"/>
        <v>35114.3</v>
      </c>
      <c r="I170" s="35">
        <v>1056.49</v>
      </c>
      <c r="J170" s="32">
        <v>1050.27</v>
      </c>
      <c r="K170" s="24">
        <v>1013.1</v>
      </c>
      <c r="L170" s="25">
        <f t="shared" si="14"/>
        <v>1039.9533333333334</v>
      </c>
      <c r="M170" s="25">
        <f t="shared" si="15"/>
        <v>1039.9533333333334</v>
      </c>
      <c r="N170" s="25">
        <f t="shared" si="16"/>
        <v>33.765265108049725</v>
      </c>
      <c r="O170" s="27">
        <f t="shared" si="12"/>
        <v>0.31504499109292167</v>
      </c>
      <c r="P170" s="27">
        <f t="shared" si="17"/>
        <v>0.6849550089070784</v>
      </c>
      <c r="R170" s="28"/>
    </row>
    <row r="171" spans="3:18" ht="15">
      <c r="C171" s="20"/>
      <c r="D171" s="29">
        <v>4605</v>
      </c>
      <c r="E171" s="36" t="s">
        <v>237</v>
      </c>
      <c r="F171" s="31" t="s">
        <v>241</v>
      </c>
      <c r="G171" s="24">
        <v>270378030</v>
      </c>
      <c r="H171" s="25">
        <f t="shared" si="13"/>
        <v>270378.03</v>
      </c>
      <c r="I171" s="32">
        <v>4535.59</v>
      </c>
      <c r="J171" s="32">
        <v>4411.54</v>
      </c>
      <c r="K171" s="24">
        <v>4392.54</v>
      </c>
      <c r="L171" s="25">
        <f t="shared" si="14"/>
        <v>4446.556666666667</v>
      </c>
      <c r="M171" s="25">
        <f t="shared" si="15"/>
        <v>4446.556666666667</v>
      </c>
      <c r="N171" s="25">
        <f t="shared" si="16"/>
        <v>60.806158623114364</v>
      </c>
      <c r="O171" s="27">
        <f t="shared" si="12"/>
        <v>0.5673485944953189</v>
      </c>
      <c r="P171" s="27">
        <f t="shared" si="17"/>
        <v>0.43265140550468106</v>
      </c>
      <c r="R171" s="28"/>
    </row>
    <row r="172" spans="3:18" ht="15">
      <c r="C172" s="20"/>
      <c r="D172" s="29">
        <v>4701</v>
      </c>
      <c r="E172" s="36" t="s">
        <v>242</v>
      </c>
      <c r="F172" s="31" t="s">
        <v>243</v>
      </c>
      <c r="G172" s="24">
        <v>69888548</v>
      </c>
      <c r="H172" s="25">
        <f t="shared" si="13"/>
        <v>69888.548</v>
      </c>
      <c r="I172" s="32">
        <v>419.1</v>
      </c>
      <c r="J172" s="32">
        <v>406.39</v>
      </c>
      <c r="K172" s="24">
        <v>411.39</v>
      </c>
      <c r="L172" s="25">
        <f t="shared" si="14"/>
        <v>412.29333333333335</v>
      </c>
      <c r="M172" s="25">
        <f t="shared" si="15"/>
        <v>412.29333333333335</v>
      </c>
      <c r="N172" s="25">
        <f t="shared" si="16"/>
        <v>169.51171010930727</v>
      </c>
      <c r="O172" s="27">
        <f t="shared" si="12"/>
        <v>1.5816198993444606</v>
      </c>
      <c r="P172" s="27">
        <f t="shared" si="17"/>
        <v>-0.5816198993444606</v>
      </c>
      <c r="R172" s="28"/>
    </row>
    <row r="173" spans="3:18" ht="15">
      <c r="C173" s="20"/>
      <c r="D173" s="29">
        <v>4702</v>
      </c>
      <c r="E173" s="36" t="s">
        <v>242</v>
      </c>
      <c r="F173" s="31" t="s">
        <v>244</v>
      </c>
      <c r="G173" s="24">
        <v>137409467</v>
      </c>
      <c r="H173" s="25">
        <f t="shared" si="13"/>
        <v>137409.467</v>
      </c>
      <c r="I173" s="32">
        <v>3326.19</v>
      </c>
      <c r="J173" s="32">
        <v>3259.06</v>
      </c>
      <c r="K173" s="24">
        <v>3115.34</v>
      </c>
      <c r="L173" s="25">
        <f t="shared" si="14"/>
        <v>3233.53</v>
      </c>
      <c r="M173" s="25">
        <f t="shared" si="15"/>
        <v>3233.53</v>
      </c>
      <c r="N173" s="25">
        <f t="shared" si="16"/>
        <v>42.49518854007849</v>
      </c>
      <c r="O173" s="27">
        <f t="shared" si="12"/>
        <v>0.39649907241241666</v>
      </c>
      <c r="P173" s="27">
        <f t="shared" si="17"/>
        <v>0.6035009275875833</v>
      </c>
      <c r="R173" s="28"/>
    </row>
    <row r="174" spans="3:18" ht="15">
      <c r="C174" s="20"/>
      <c r="D174" s="29">
        <v>4706</v>
      </c>
      <c r="E174" s="36" t="s">
        <v>242</v>
      </c>
      <c r="F174" s="31" t="s">
        <v>245</v>
      </c>
      <c r="G174" s="24">
        <v>50322889</v>
      </c>
      <c r="H174" s="25">
        <f t="shared" si="13"/>
        <v>50322.889</v>
      </c>
      <c r="I174" s="32">
        <v>1420.94</v>
      </c>
      <c r="J174" s="32">
        <v>1396.8</v>
      </c>
      <c r="K174" s="24">
        <v>1352.09</v>
      </c>
      <c r="L174" s="25">
        <f t="shared" si="14"/>
        <v>1389.9433333333334</v>
      </c>
      <c r="M174" s="25">
        <f t="shared" si="15"/>
        <v>1389.9433333333334</v>
      </c>
      <c r="N174" s="25">
        <f t="shared" si="16"/>
        <v>36.204993249125266</v>
      </c>
      <c r="O174" s="27">
        <f t="shared" si="12"/>
        <v>0.337808743369549</v>
      </c>
      <c r="P174" s="27">
        <f t="shared" si="17"/>
        <v>0.662191256630451</v>
      </c>
      <c r="R174" s="28"/>
    </row>
    <row r="175" spans="3:18" ht="15">
      <c r="C175" s="20"/>
      <c r="D175" s="29">
        <v>4708</v>
      </c>
      <c r="E175" s="36" t="s">
        <v>242</v>
      </c>
      <c r="F175" s="31" t="s">
        <v>246</v>
      </c>
      <c r="G175" s="24">
        <v>43289787</v>
      </c>
      <c r="H175" s="25">
        <f t="shared" si="13"/>
        <v>43289.787000000004</v>
      </c>
      <c r="I175" s="32">
        <v>1336.56</v>
      </c>
      <c r="J175" s="32">
        <v>1344.34</v>
      </c>
      <c r="K175" s="24">
        <v>1409.54</v>
      </c>
      <c r="L175" s="25">
        <f t="shared" si="14"/>
        <v>1363.4799999999998</v>
      </c>
      <c r="M175" s="25">
        <f t="shared" si="15"/>
        <v>1409.54</v>
      </c>
      <c r="N175" s="25">
        <f t="shared" si="16"/>
        <v>30.711996112206823</v>
      </c>
      <c r="O175" s="27">
        <f t="shared" si="12"/>
        <v>0.2865566288507932</v>
      </c>
      <c r="P175" s="27">
        <f t="shared" si="17"/>
        <v>0.7134433711492068</v>
      </c>
      <c r="R175" s="28"/>
    </row>
    <row r="176" spans="3:18" ht="15">
      <c r="C176" s="20"/>
      <c r="D176" s="29">
        <v>4712</v>
      </c>
      <c r="E176" s="36" t="s">
        <v>242</v>
      </c>
      <c r="F176" s="31" t="s">
        <v>247</v>
      </c>
      <c r="G176" s="24">
        <v>35320545</v>
      </c>
      <c r="H176" s="25">
        <f t="shared" si="13"/>
        <v>35320.545</v>
      </c>
      <c r="I176" s="32">
        <v>998.59</v>
      </c>
      <c r="J176" s="32">
        <v>1005.08</v>
      </c>
      <c r="K176" s="24">
        <v>995.32</v>
      </c>
      <c r="L176" s="25">
        <f t="shared" si="14"/>
        <v>999.6633333333334</v>
      </c>
      <c r="M176" s="25">
        <f t="shared" si="15"/>
        <v>999.6633333333334</v>
      </c>
      <c r="N176" s="25">
        <f t="shared" si="16"/>
        <v>35.33244025488581</v>
      </c>
      <c r="O176" s="27">
        <f t="shared" si="12"/>
        <v>0.32966743455948627</v>
      </c>
      <c r="P176" s="27">
        <f t="shared" si="17"/>
        <v>0.6703325654405137</v>
      </c>
      <c r="R176" s="28"/>
    </row>
    <row r="177" spans="3:18" ht="15">
      <c r="C177" s="20"/>
      <c r="D177" s="29">
        <v>4713</v>
      </c>
      <c r="E177" s="36" t="s">
        <v>242</v>
      </c>
      <c r="F177" s="31" t="s">
        <v>248</v>
      </c>
      <c r="G177" s="24">
        <v>61577645</v>
      </c>
      <c r="H177" s="25">
        <f t="shared" si="13"/>
        <v>61577.645000000004</v>
      </c>
      <c r="I177" s="32">
        <v>1696.38</v>
      </c>
      <c r="J177" s="32">
        <v>1630.01</v>
      </c>
      <c r="K177" s="24">
        <v>1600.25</v>
      </c>
      <c r="L177" s="25">
        <f t="shared" si="14"/>
        <v>1642.2133333333334</v>
      </c>
      <c r="M177" s="25">
        <f t="shared" si="15"/>
        <v>1642.2133333333334</v>
      </c>
      <c r="N177" s="25">
        <f t="shared" si="16"/>
        <v>37.49673915691019</v>
      </c>
      <c r="O177" s="27">
        <f t="shared" si="12"/>
        <v>0.3498613091264043</v>
      </c>
      <c r="P177" s="27">
        <f t="shared" si="17"/>
        <v>0.6501386908735958</v>
      </c>
      <c r="R177" s="28"/>
    </row>
    <row r="178" spans="3:18" ht="15">
      <c r="C178" s="20"/>
      <c r="D178" s="29">
        <v>4801</v>
      </c>
      <c r="E178" s="36" t="s">
        <v>249</v>
      </c>
      <c r="F178" s="31" t="s">
        <v>250</v>
      </c>
      <c r="G178" s="24">
        <v>49090231</v>
      </c>
      <c r="H178" s="25">
        <f t="shared" si="13"/>
        <v>49090.231</v>
      </c>
      <c r="I178" s="32">
        <v>1002.53</v>
      </c>
      <c r="J178" s="32">
        <v>971.15</v>
      </c>
      <c r="K178" s="24">
        <v>938.32</v>
      </c>
      <c r="L178" s="25">
        <f t="shared" si="14"/>
        <v>970.6666666666666</v>
      </c>
      <c r="M178" s="25">
        <f t="shared" si="15"/>
        <v>970.6666666666666</v>
      </c>
      <c r="N178" s="25">
        <f t="shared" si="16"/>
        <v>50.57372699175824</v>
      </c>
      <c r="O178" s="27">
        <f t="shared" si="12"/>
        <v>0.47187544118692143</v>
      </c>
      <c r="P178" s="27">
        <f t="shared" si="17"/>
        <v>0.5281245588130785</v>
      </c>
      <c r="R178" s="28"/>
    </row>
    <row r="179" spans="3:18" ht="15">
      <c r="C179" s="20"/>
      <c r="D179" s="33">
        <v>4802</v>
      </c>
      <c r="E179" s="34" t="s">
        <v>251</v>
      </c>
      <c r="F179" s="34" t="s">
        <v>252</v>
      </c>
      <c r="G179" s="24">
        <v>42312055</v>
      </c>
      <c r="H179" s="25">
        <f t="shared" si="13"/>
        <v>42312.055</v>
      </c>
      <c r="I179" s="35">
        <v>788.7</v>
      </c>
      <c r="J179" s="32">
        <v>740.02</v>
      </c>
      <c r="K179" s="24">
        <v>734.49</v>
      </c>
      <c r="L179" s="25">
        <f t="shared" si="14"/>
        <v>754.4033333333333</v>
      </c>
      <c r="M179" s="25">
        <f t="shared" si="15"/>
        <v>754.4033333333333</v>
      </c>
      <c r="N179" s="25">
        <f t="shared" si="16"/>
        <v>56.08678160665603</v>
      </c>
      <c r="O179" s="27">
        <f t="shared" si="12"/>
        <v>0.5233147009258059</v>
      </c>
      <c r="P179" s="27">
        <f t="shared" si="17"/>
        <v>0.4766852990741941</v>
      </c>
      <c r="R179" s="28"/>
    </row>
    <row r="180" spans="3:18" ht="15">
      <c r="C180" s="20"/>
      <c r="D180" s="29">
        <v>4901</v>
      </c>
      <c r="E180" s="36" t="s">
        <v>253</v>
      </c>
      <c r="F180" s="31" t="s">
        <v>254</v>
      </c>
      <c r="G180" s="24">
        <v>22617453</v>
      </c>
      <c r="H180" s="25">
        <f t="shared" si="13"/>
        <v>22617.453</v>
      </c>
      <c r="I180" s="32">
        <v>612.9</v>
      </c>
      <c r="J180" s="32">
        <v>621.01</v>
      </c>
      <c r="K180" s="24">
        <v>598.32</v>
      </c>
      <c r="L180" s="25">
        <f t="shared" si="14"/>
        <v>610.7433333333333</v>
      </c>
      <c r="M180" s="25">
        <f t="shared" si="15"/>
        <v>610.7433333333333</v>
      </c>
      <c r="N180" s="25">
        <f t="shared" si="16"/>
        <v>37.03266456722137</v>
      </c>
      <c r="O180" s="27">
        <f t="shared" si="12"/>
        <v>0.3455312861128989</v>
      </c>
      <c r="P180" s="27">
        <f t="shared" si="17"/>
        <v>0.654468713887101</v>
      </c>
      <c r="R180" s="28"/>
    </row>
    <row r="181" spans="3:18" ht="15">
      <c r="C181" s="20"/>
      <c r="D181" s="29">
        <v>4902</v>
      </c>
      <c r="E181" s="36" t="s">
        <v>253</v>
      </c>
      <c r="F181" s="31" t="s">
        <v>255</v>
      </c>
      <c r="G181" s="24">
        <v>46760356</v>
      </c>
      <c r="H181" s="25">
        <f t="shared" si="13"/>
        <v>46760.356</v>
      </c>
      <c r="I181" s="32">
        <v>563.38</v>
      </c>
      <c r="J181" s="32">
        <v>576.69</v>
      </c>
      <c r="K181" s="24">
        <v>581.14</v>
      </c>
      <c r="L181" s="25">
        <f t="shared" si="14"/>
        <v>573.7366666666667</v>
      </c>
      <c r="M181" s="25">
        <f t="shared" si="15"/>
        <v>581.14</v>
      </c>
      <c r="N181" s="25">
        <f t="shared" si="16"/>
        <v>80.46315173624257</v>
      </c>
      <c r="O181" s="27">
        <f t="shared" si="12"/>
        <v>0.750757112107186</v>
      </c>
      <c r="P181" s="27">
        <f t="shared" si="17"/>
        <v>0.249242887892814</v>
      </c>
      <c r="R181" s="28"/>
    </row>
    <row r="182" spans="3:18" ht="15">
      <c r="C182" s="20"/>
      <c r="D182" s="29">
        <v>5006</v>
      </c>
      <c r="E182" s="36" t="s">
        <v>256</v>
      </c>
      <c r="F182" s="31" t="s">
        <v>257</v>
      </c>
      <c r="G182" s="24">
        <v>48117077</v>
      </c>
      <c r="H182" s="25">
        <f t="shared" si="13"/>
        <v>48117.077</v>
      </c>
      <c r="I182" s="32">
        <v>1077.77</v>
      </c>
      <c r="J182" s="32">
        <v>1138.28</v>
      </c>
      <c r="K182" s="24">
        <v>1095.61</v>
      </c>
      <c r="L182" s="25">
        <f t="shared" si="14"/>
        <v>1103.8866666666665</v>
      </c>
      <c r="M182" s="25">
        <f t="shared" si="15"/>
        <v>1103.8866666666665</v>
      </c>
      <c r="N182" s="25">
        <f t="shared" si="16"/>
        <v>43.588783570777196</v>
      </c>
      <c r="O182" s="27">
        <f t="shared" si="12"/>
        <v>0.40670280206190196</v>
      </c>
      <c r="P182" s="27">
        <f t="shared" si="17"/>
        <v>0.5932971979380981</v>
      </c>
      <c r="R182" s="28"/>
    </row>
    <row r="183" spans="3:18" ht="15">
      <c r="C183" s="20"/>
      <c r="D183" s="29">
        <v>5008</v>
      </c>
      <c r="E183" s="36" t="s">
        <v>256</v>
      </c>
      <c r="F183" s="31" t="s">
        <v>258</v>
      </c>
      <c r="G183" s="24">
        <v>29199018</v>
      </c>
      <c r="H183" s="25">
        <f t="shared" si="13"/>
        <v>29199.018</v>
      </c>
      <c r="I183" s="32">
        <v>448.58</v>
      </c>
      <c r="J183" s="32">
        <v>424.08</v>
      </c>
      <c r="K183" s="24">
        <v>415.37</v>
      </c>
      <c r="L183" s="25">
        <f t="shared" si="14"/>
        <v>429.3433333333333</v>
      </c>
      <c r="M183" s="25">
        <f t="shared" si="15"/>
        <v>429.3433333333333</v>
      </c>
      <c r="N183" s="25">
        <f t="shared" si="16"/>
        <v>68.00855104306576</v>
      </c>
      <c r="O183" s="27">
        <f t="shared" si="12"/>
        <v>0.6345501298166087</v>
      </c>
      <c r="P183" s="27">
        <f t="shared" si="17"/>
        <v>0.36544987018339126</v>
      </c>
      <c r="R183" s="28"/>
    </row>
    <row r="184" spans="3:18" ht="15">
      <c r="C184" s="20"/>
      <c r="D184" s="33">
        <v>5102</v>
      </c>
      <c r="E184" s="34" t="s">
        <v>259</v>
      </c>
      <c r="F184" s="34" t="s">
        <v>260</v>
      </c>
      <c r="G184" s="24">
        <v>41589017</v>
      </c>
      <c r="H184" s="25">
        <f t="shared" si="13"/>
        <v>41589.017</v>
      </c>
      <c r="I184" s="35">
        <v>915.26</v>
      </c>
      <c r="J184" s="32">
        <v>897.97</v>
      </c>
      <c r="K184" s="24">
        <v>877.92</v>
      </c>
      <c r="L184" s="25">
        <f t="shared" si="14"/>
        <v>897.0500000000001</v>
      </c>
      <c r="M184" s="25">
        <f t="shared" si="15"/>
        <v>897.0500000000001</v>
      </c>
      <c r="N184" s="25">
        <f t="shared" si="16"/>
        <v>46.36198316704754</v>
      </c>
      <c r="O184" s="27">
        <f t="shared" si="12"/>
        <v>0.4325779918260006</v>
      </c>
      <c r="P184" s="27">
        <f t="shared" si="17"/>
        <v>0.5674220081739993</v>
      </c>
      <c r="R184" s="28"/>
    </row>
    <row r="185" spans="3:18" ht="15">
      <c r="C185" s="20"/>
      <c r="D185" s="33">
        <v>5106</v>
      </c>
      <c r="E185" s="34" t="s">
        <v>259</v>
      </c>
      <c r="F185" s="34" t="s">
        <v>261</v>
      </c>
      <c r="G185" s="24">
        <v>17919465</v>
      </c>
      <c r="H185" s="25">
        <f t="shared" si="13"/>
        <v>17919.465</v>
      </c>
      <c r="I185" s="35">
        <v>485.61</v>
      </c>
      <c r="J185" s="32">
        <v>480.6</v>
      </c>
      <c r="K185" s="24">
        <v>471.26</v>
      </c>
      <c r="L185" s="25">
        <f t="shared" si="14"/>
        <v>479.1566666666667</v>
      </c>
      <c r="M185" s="25">
        <f t="shared" si="15"/>
        <v>479.1566666666667</v>
      </c>
      <c r="N185" s="25">
        <f t="shared" si="16"/>
        <v>37.39792482625724</v>
      </c>
      <c r="O185" s="27">
        <f t="shared" si="12"/>
        <v>0.348939327325853</v>
      </c>
      <c r="P185" s="27">
        <f t="shared" si="17"/>
        <v>0.651060672674147</v>
      </c>
      <c r="R185" s="28"/>
    </row>
    <row r="186" spans="3:18" ht="15">
      <c r="C186" s="20"/>
      <c r="D186" s="29">
        <v>5201</v>
      </c>
      <c r="E186" s="36" t="s">
        <v>262</v>
      </c>
      <c r="F186" s="31" t="s">
        <v>263</v>
      </c>
      <c r="G186" s="24">
        <v>31088956</v>
      </c>
      <c r="H186" s="25">
        <f t="shared" si="13"/>
        <v>31088.956000000002</v>
      </c>
      <c r="I186" s="32">
        <v>702.14</v>
      </c>
      <c r="J186" s="32">
        <v>666.37</v>
      </c>
      <c r="K186" s="24">
        <v>651.66</v>
      </c>
      <c r="L186" s="25">
        <f t="shared" si="14"/>
        <v>673.39</v>
      </c>
      <c r="M186" s="25">
        <f t="shared" si="15"/>
        <v>673.39</v>
      </c>
      <c r="N186" s="25">
        <f t="shared" si="16"/>
        <v>46.16783142012801</v>
      </c>
      <c r="O186" s="27">
        <f t="shared" si="12"/>
        <v>0.43076646938768404</v>
      </c>
      <c r="P186" s="27">
        <f t="shared" si="17"/>
        <v>0.569233530612316</v>
      </c>
      <c r="R186" s="28"/>
    </row>
    <row r="187" spans="3:18" ht="15">
      <c r="C187" s="20"/>
      <c r="D187" s="29">
        <v>5204</v>
      </c>
      <c r="E187" s="36" t="s">
        <v>262</v>
      </c>
      <c r="F187" s="31" t="s">
        <v>264</v>
      </c>
      <c r="G187" s="24">
        <v>130589627</v>
      </c>
      <c r="H187" s="25">
        <f t="shared" si="13"/>
        <v>130589.62700000001</v>
      </c>
      <c r="I187" s="32">
        <v>3105.97</v>
      </c>
      <c r="J187" s="32">
        <v>3000.46</v>
      </c>
      <c r="K187" s="24">
        <v>2913.85</v>
      </c>
      <c r="L187" s="25">
        <f t="shared" si="14"/>
        <v>3006.76</v>
      </c>
      <c r="M187" s="25">
        <f t="shared" si="15"/>
        <v>3006.76</v>
      </c>
      <c r="N187" s="25">
        <f t="shared" si="16"/>
        <v>43.432008873338745</v>
      </c>
      <c r="O187" s="27">
        <f t="shared" si="12"/>
        <v>0.40524002417462524</v>
      </c>
      <c r="P187" s="27">
        <f t="shared" si="17"/>
        <v>0.5947599758253748</v>
      </c>
      <c r="R187" s="28"/>
    </row>
    <row r="188" spans="3:18" ht="15">
      <c r="C188" s="20"/>
      <c r="D188" s="33">
        <v>5205</v>
      </c>
      <c r="E188" s="36" t="s">
        <v>262</v>
      </c>
      <c r="F188" s="34" t="s">
        <v>265</v>
      </c>
      <c r="G188" s="24">
        <v>38523960</v>
      </c>
      <c r="H188" s="25">
        <f t="shared" si="13"/>
        <v>38523.96</v>
      </c>
      <c r="I188" s="35">
        <v>1075.42</v>
      </c>
      <c r="J188" s="32">
        <v>1045.42</v>
      </c>
      <c r="K188" s="24">
        <v>1013.22</v>
      </c>
      <c r="L188" s="25">
        <f t="shared" si="14"/>
        <v>1044.6866666666667</v>
      </c>
      <c r="M188" s="25">
        <f t="shared" si="15"/>
        <v>1044.6866666666667</v>
      </c>
      <c r="N188" s="25">
        <f t="shared" si="16"/>
        <v>36.87609043860041</v>
      </c>
      <c r="O188" s="27">
        <f t="shared" si="12"/>
        <v>0.3440703796221925</v>
      </c>
      <c r="P188" s="27">
        <f t="shared" si="17"/>
        <v>0.6559296203778076</v>
      </c>
      <c r="R188" s="28"/>
    </row>
    <row r="189" spans="3:18" ht="15">
      <c r="C189" s="20"/>
      <c r="D189" s="33">
        <v>5206</v>
      </c>
      <c r="E189" s="36" t="s">
        <v>262</v>
      </c>
      <c r="F189" s="34" t="s">
        <v>266</v>
      </c>
      <c r="G189" s="24">
        <v>29420795</v>
      </c>
      <c r="H189" s="25">
        <f t="shared" si="13"/>
        <v>29420.795000000002</v>
      </c>
      <c r="I189" s="35">
        <v>640.59</v>
      </c>
      <c r="J189" s="32">
        <v>587.11</v>
      </c>
      <c r="K189" s="24">
        <v>547.53</v>
      </c>
      <c r="L189" s="25">
        <f t="shared" si="14"/>
        <v>591.7433333333333</v>
      </c>
      <c r="M189" s="25">
        <f t="shared" si="15"/>
        <v>591.7433333333333</v>
      </c>
      <c r="N189" s="25">
        <f t="shared" si="16"/>
        <v>49.71884488207162</v>
      </c>
      <c r="O189" s="27">
        <f t="shared" si="12"/>
        <v>0.4638990096153087</v>
      </c>
      <c r="P189" s="27">
        <f t="shared" si="17"/>
        <v>0.5361009903846913</v>
      </c>
      <c r="R189" s="28"/>
    </row>
    <row r="190" spans="3:18" ht="15">
      <c r="C190" s="20"/>
      <c r="D190" s="29">
        <v>5301</v>
      </c>
      <c r="E190" s="36" t="s">
        <v>267</v>
      </c>
      <c r="F190" s="31" t="s">
        <v>268</v>
      </c>
      <c r="G190" s="24">
        <v>24961478</v>
      </c>
      <c r="H190" s="25">
        <f t="shared" si="13"/>
        <v>24961.478</v>
      </c>
      <c r="I190" s="32">
        <v>757.93</v>
      </c>
      <c r="J190" s="32">
        <v>739.06</v>
      </c>
      <c r="K190" s="24">
        <v>728.83</v>
      </c>
      <c r="L190" s="25">
        <f t="shared" si="14"/>
        <v>741.9399999999999</v>
      </c>
      <c r="M190" s="25">
        <f t="shared" si="15"/>
        <v>741.9399999999999</v>
      </c>
      <c r="N190" s="25">
        <f t="shared" si="16"/>
        <v>33.64352643070868</v>
      </c>
      <c r="O190" s="27">
        <f t="shared" si="12"/>
        <v>0.31390911490785867</v>
      </c>
      <c r="P190" s="27">
        <f t="shared" si="17"/>
        <v>0.6860908850921413</v>
      </c>
      <c r="R190" s="28"/>
    </row>
    <row r="191" spans="3:18" ht="15">
      <c r="C191" s="20"/>
      <c r="D191" s="29">
        <v>5303</v>
      </c>
      <c r="E191" s="36" t="s">
        <v>267</v>
      </c>
      <c r="F191" s="31" t="s">
        <v>269</v>
      </c>
      <c r="G191" s="24">
        <v>37800772</v>
      </c>
      <c r="H191" s="25">
        <f t="shared" si="13"/>
        <v>37800.772</v>
      </c>
      <c r="I191" s="32">
        <v>910.6</v>
      </c>
      <c r="J191" s="32">
        <v>943.16</v>
      </c>
      <c r="K191" s="24">
        <v>979.3</v>
      </c>
      <c r="L191" s="25">
        <f t="shared" si="14"/>
        <v>944.3533333333334</v>
      </c>
      <c r="M191" s="25">
        <f t="shared" si="15"/>
        <v>979.3</v>
      </c>
      <c r="N191" s="25">
        <f t="shared" si="16"/>
        <v>38.599787603390176</v>
      </c>
      <c r="O191" s="27">
        <f t="shared" si="12"/>
        <v>0.3601532433636836</v>
      </c>
      <c r="P191" s="27">
        <f t="shared" si="17"/>
        <v>0.6398467566363164</v>
      </c>
      <c r="R191" s="28"/>
    </row>
    <row r="192" spans="3:18" ht="15">
      <c r="C192" s="20"/>
      <c r="D192" s="33">
        <v>5401</v>
      </c>
      <c r="E192" s="36" t="s">
        <v>270</v>
      </c>
      <c r="F192" s="34" t="s">
        <v>271</v>
      </c>
      <c r="G192" s="24">
        <v>25805808</v>
      </c>
      <c r="H192" s="25">
        <f t="shared" si="13"/>
        <v>25805.808</v>
      </c>
      <c r="I192" s="35">
        <v>877.4</v>
      </c>
      <c r="J192" s="32">
        <v>881.36</v>
      </c>
      <c r="K192" s="24">
        <v>872.47</v>
      </c>
      <c r="L192" s="25">
        <f t="shared" si="14"/>
        <v>877.0766666666667</v>
      </c>
      <c r="M192" s="25">
        <f t="shared" si="15"/>
        <v>877.0766666666667</v>
      </c>
      <c r="N192" s="25">
        <f t="shared" si="16"/>
        <v>29.422522546489663</v>
      </c>
      <c r="O192" s="27">
        <f t="shared" si="12"/>
        <v>0.2745252650594551</v>
      </c>
      <c r="P192" s="27">
        <f t="shared" si="17"/>
        <v>0.7254747349405448</v>
      </c>
      <c r="R192" s="28"/>
    </row>
    <row r="193" spans="3:18" ht="15">
      <c r="C193" s="20"/>
      <c r="D193" s="29">
        <v>5402</v>
      </c>
      <c r="E193" s="36" t="s">
        <v>270</v>
      </c>
      <c r="F193" s="31" t="s">
        <v>272</v>
      </c>
      <c r="G193" s="24">
        <v>24956408</v>
      </c>
      <c r="H193" s="25">
        <f t="shared" si="13"/>
        <v>24956.408</v>
      </c>
      <c r="I193" s="32">
        <v>350.55</v>
      </c>
      <c r="J193" s="32">
        <v>337.33</v>
      </c>
      <c r="K193" s="24">
        <v>318.47</v>
      </c>
      <c r="L193" s="25">
        <f t="shared" si="14"/>
        <v>335.45</v>
      </c>
      <c r="M193" s="25">
        <f t="shared" si="15"/>
        <v>335.45</v>
      </c>
      <c r="N193" s="25">
        <f t="shared" si="16"/>
        <v>74.3968042927411</v>
      </c>
      <c r="O193" s="27">
        <f t="shared" si="12"/>
        <v>0.6941553833723845</v>
      </c>
      <c r="P193" s="27">
        <f t="shared" si="17"/>
        <v>0.30584461662761553</v>
      </c>
      <c r="R193" s="28"/>
    </row>
    <row r="194" spans="3:18" ht="15">
      <c r="C194" s="20"/>
      <c r="D194" s="29">
        <v>5403</v>
      </c>
      <c r="E194" s="36" t="s">
        <v>270</v>
      </c>
      <c r="F194" s="31" t="s">
        <v>273</v>
      </c>
      <c r="G194" s="24">
        <v>106083408</v>
      </c>
      <c r="H194" s="25">
        <f t="shared" si="13"/>
        <v>106083.408</v>
      </c>
      <c r="I194" s="32">
        <v>3384.49</v>
      </c>
      <c r="J194" s="32">
        <v>3205.86</v>
      </c>
      <c r="K194" s="24">
        <v>3113.55</v>
      </c>
      <c r="L194" s="25">
        <f t="shared" si="14"/>
        <v>3234.6333333333337</v>
      </c>
      <c r="M194" s="25">
        <f t="shared" si="15"/>
        <v>3234.6333333333337</v>
      </c>
      <c r="N194" s="25">
        <f t="shared" si="16"/>
        <v>32.796115376292</v>
      </c>
      <c r="O194" s="27">
        <f t="shared" si="12"/>
        <v>0.3060023916158475</v>
      </c>
      <c r="P194" s="27">
        <f t="shared" si="17"/>
        <v>0.6939976083841525</v>
      </c>
      <c r="R194" s="28"/>
    </row>
    <row r="195" spans="3:18" ht="15">
      <c r="C195" s="20"/>
      <c r="D195" s="29">
        <v>5404</v>
      </c>
      <c r="E195" s="36" t="s">
        <v>270</v>
      </c>
      <c r="F195" s="31" t="s">
        <v>274</v>
      </c>
      <c r="G195" s="24">
        <v>27234341</v>
      </c>
      <c r="H195" s="25">
        <f t="shared" si="13"/>
        <v>27234.341</v>
      </c>
      <c r="I195" s="32">
        <v>665.54</v>
      </c>
      <c r="J195" s="32">
        <v>633.82</v>
      </c>
      <c r="K195" s="24">
        <v>579.83</v>
      </c>
      <c r="L195" s="25">
        <f t="shared" si="14"/>
        <v>626.3966666666666</v>
      </c>
      <c r="M195" s="25">
        <f t="shared" si="15"/>
        <v>626.3966666666666</v>
      </c>
      <c r="N195" s="25">
        <f t="shared" si="16"/>
        <v>43.47778723811855</v>
      </c>
      <c r="O195" s="27">
        <f t="shared" si="12"/>
        <v>0.40566715674646053</v>
      </c>
      <c r="P195" s="27">
        <f t="shared" si="17"/>
        <v>0.5943328432535395</v>
      </c>
      <c r="R195" s="28"/>
    </row>
    <row r="196" spans="3:18" ht="15">
      <c r="C196" s="20"/>
      <c r="D196" s="29">
        <v>5501</v>
      </c>
      <c r="E196" s="36" t="s">
        <v>275</v>
      </c>
      <c r="F196" s="31" t="s">
        <v>276</v>
      </c>
      <c r="G196" s="24">
        <v>16153128</v>
      </c>
      <c r="H196" s="25">
        <f t="shared" si="13"/>
        <v>16153.128</v>
      </c>
      <c r="I196" s="32">
        <v>381.15</v>
      </c>
      <c r="J196" s="32">
        <v>359.75</v>
      </c>
      <c r="K196" s="24">
        <v>382.17</v>
      </c>
      <c r="L196" s="25">
        <f t="shared" si="14"/>
        <v>374.3566666666666</v>
      </c>
      <c r="M196" s="25">
        <f t="shared" si="15"/>
        <v>382.17</v>
      </c>
      <c r="N196" s="25">
        <f t="shared" si="16"/>
        <v>42.26686553104639</v>
      </c>
      <c r="O196" s="27">
        <f t="shared" si="12"/>
        <v>0.3943687168497803</v>
      </c>
      <c r="P196" s="27">
        <f t="shared" si="17"/>
        <v>0.6056312831502197</v>
      </c>
      <c r="R196" s="28"/>
    </row>
    <row r="197" spans="3:18" ht="15">
      <c r="C197" s="20"/>
      <c r="D197" s="29">
        <v>5502</v>
      </c>
      <c r="E197" s="36" t="s">
        <v>275</v>
      </c>
      <c r="F197" s="31" t="s">
        <v>277</v>
      </c>
      <c r="G197" s="24">
        <v>46134873</v>
      </c>
      <c r="H197" s="25">
        <f t="shared" si="13"/>
        <v>46134.873</v>
      </c>
      <c r="I197" s="32">
        <v>951.6</v>
      </c>
      <c r="J197" s="32">
        <v>962.29</v>
      </c>
      <c r="K197" s="24">
        <v>1013.07</v>
      </c>
      <c r="L197" s="25">
        <f t="shared" si="14"/>
        <v>975.6533333333333</v>
      </c>
      <c r="M197" s="25">
        <f t="shared" si="15"/>
        <v>1013.07</v>
      </c>
      <c r="N197" s="25">
        <f t="shared" si="16"/>
        <v>45.539669519381675</v>
      </c>
      <c r="O197" s="27">
        <f t="shared" si="12"/>
        <v>0.42490543853860707</v>
      </c>
      <c r="P197" s="27">
        <f t="shared" si="17"/>
        <v>0.5750945614613929</v>
      </c>
      <c r="R197" s="28"/>
    </row>
    <row r="198" spans="3:18" ht="15">
      <c r="C198" s="20"/>
      <c r="D198" s="29">
        <v>5503</v>
      </c>
      <c r="E198" s="36" t="s">
        <v>275</v>
      </c>
      <c r="F198" s="31" t="s">
        <v>278</v>
      </c>
      <c r="G198" s="24">
        <v>23399185</v>
      </c>
      <c r="H198" s="25">
        <f t="shared" si="13"/>
        <v>23399.185</v>
      </c>
      <c r="I198" s="32">
        <v>416.2</v>
      </c>
      <c r="J198" s="32">
        <v>425.86</v>
      </c>
      <c r="K198" s="24">
        <v>442.6</v>
      </c>
      <c r="L198" s="25">
        <f t="shared" si="14"/>
        <v>428.21999999999997</v>
      </c>
      <c r="M198" s="25">
        <f t="shared" si="15"/>
        <v>442.6</v>
      </c>
      <c r="N198" s="25">
        <f t="shared" si="16"/>
        <v>52.86756665160416</v>
      </c>
      <c r="O198" s="27">
        <f t="shared" si="12"/>
        <v>0.49327798883143736</v>
      </c>
      <c r="P198" s="27">
        <f t="shared" si="17"/>
        <v>0.5067220111685626</v>
      </c>
      <c r="R198" s="28"/>
    </row>
    <row r="199" spans="3:18" ht="15">
      <c r="C199" s="20"/>
      <c r="D199" s="29">
        <v>5504</v>
      </c>
      <c r="E199" s="36" t="s">
        <v>275</v>
      </c>
      <c r="F199" s="31" t="s">
        <v>279</v>
      </c>
      <c r="G199" s="24">
        <v>31976480</v>
      </c>
      <c r="H199" s="25">
        <f t="shared" si="13"/>
        <v>31976.48</v>
      </c>
      <c r="I199" s="32">
        <v>515.63</v>
      </c>
      <c r="J199" s="32">
        <v>540.36</v>
      </c>
      <c r="K199" s="24">
        <v>541.69</v>
      </c>
      <c r="L199" s="25">
        <f t="shared" si="14"/>
        <v>532.5600000000001</v>
      </c>
      <c r="M199" s="25">
        <f t="shared" si="15"/>
        <v>541.69</v>
      </c>
      <c r="N199" s="25">
        <f t="shared" si="16"/>
        <v>59.030958666395904</v>
      </c>
      <c r="O199" s="27">
        <f t="shared" si="12"/>
        <v>0.5507851867221873</v>
      </c>
      <c r="P199" s="27">
        <f t="shared" si="17"/>
        <v>0.44921481327781265</v>
      </c>
      <c r="R199" s="28"/>
    </row>
    <row r="200" spans="3:18" ht="15">
      <c r="C200" s="20"/>
      <c r="D200" s="29">
        <v>5602</v>
      </c>
      <c r="E200" s="36" t="s">
        <v>280</v>
      </c>
      <c r="F200" s="31" t="s">
        <v>281</v>
      </c>
      <c r="G200" s="24">
        <v>45263250</v>
      </c>
      <c r="H200" s="25">
        <f t="shared" si="13"/>
        <v>45263.25</v>
      </c>
      <c r="I200" s="32">
        <v>1053.33</v>
      </c>
      <c r="J200" s="32">
        <v>1067.74</v>
      </c>
      <c r="K200" s="24">
        <v>1076.3</v>
      </c>
      <c r="L200" s="25">
        <f t="shared" si="14"/>
        <v>1065.79</v>
      </c>
      <c r="M200" s="25">
        <f t="shared" si="15"/>
        <v>1076.3</v>
      </c>
      <c r="N200" s="25">
        <f t="shared" si="16"/>
        <v>42.05449224193998</v>
      </c>
      <c r="O200" s="27">
        <f t="shared" si="12"/>
        <v>0.3923871792915589</v>
      </c>
      <c r="P200" s="27">
        <f t="shared" si="17"/>
        <v>0.607612820708441</v>
      </c>
      <c r="R200" s="28"/>
    </row>
    <row r="201" spans="3:18" ht="15">
      <c r="C201" s="20"/>
      <c r="D201" s="29">
        <v>5604</v>
      </c>
      <c r="E201" s="36" t="s">
        <v>280</v>
      </c>
      <c r="F201" s="31" t="s">
        <v>282</v>
      </c>
      <c r="G201" s="24">
        <v>31799234</v>
      </c>
      <c r="H201" s="25">
        <f t="shared" si="13"/>
        <v>31799.234</v>
      </c>
      <c r="I201" s="32">
        <v>722.83</v>
      </c>
      <c r="J201" s="32">
        <v>673.1</v>
      </c>
      <c r="K201" s="24">
        <v>662.56</v>
      </c>
      <c r="L201" s="25">
        <f t="shared" si="14"/>
        <v>686.1633333333333</v>
      </c>
      <c r="M201" s="25">
        <f t="shared" si="15"/>
        <v>686.1633333333333</v>
      </c>
      <c r="N201" s="25">
        <f t="shared" si="16"/>
        <v>46.34353433827709</v>
      </c>
      <c r="O201" s="27">
        <f t="shared" si="12"/>
        <v>0.43240585602084514</v>
      </c>
      <c r="P201" s="27">
        <f t="shared" si="17"/>
        <v>0.5675941439791549</v>
      </c>
      <c r="R201" s="28"/>
    </row>
    <row r="202" spans="3:18" ht="15">
      <c r="C202" s="20"/>
      <c r="D202" s="29">
        <v>5605</v>
      </c>
      <c r="E202" s="36" t="s">
        <v>280</v>
      </c>
      <c r="F202" s="31" t="s">
        <v>283</v>
      </c>
      <c r="G202" s="24">
        <v>69437029</v>
      </c>
      <c r="H202" s="25">
        <f t="shared" si="13"/>
        <v>69437.029</v>
      </c>
      <c r="I202" s="32">
        <v>1721.27</v>
      </c>
      <c r="J202" s="32">
        <v>1714.82</v>
      </c>
      <c r="K202" s="24">
        <v>1739.72</v>
      </c>
      <c r="L202" s="25">
        <f t="shared" si="14"/>
        <v>1725.2700000000002</v>
      </c>
      <c r="M202" s="25">
        <f t="shared" si="15"/>
        <v>1739.72</v>
      </c>
      <c r="N202" s="25">
        <f t="shared" si="16"/>
        <v>39.912761248936604</v>
      </c>
      <c r="O202" s="27">
        <f t="shared" si="12"/>
        <v>0.3724038733866595</v>
      </c>
      <c r="P202" s="27">
        <f t="shared" si="17"/>
        <v>0.6275961266133405</v>
      </c>
      <c r="R202" s="28"/>
    </row>
    <row r="203" spans="3:18" ht="15">
      <c r="C203" s="20"/>
      <c r="D203" s="29">
        <v>5607</v>
      </c>
      <c r="E203" s="36" t="s">
        <v>280</v>
      </c>
      <c r="F203" s="31" t="s">
        <v>284</v>
      </c>
      <c r="G203" s="24">
        <v>35167780</v>
      </c>
      <c r="H203" s="25">
        <f t="shared" si="13"/>
        <v>35167.78</v>
      </c>
      <c r="I203" s="32">
        <v>366.52</v>
      </c>
      <c r="J203" s="32">
        <v>362.8</v>
      </c>
      <c r="K203" s="24">
        <v>361.48</v>
      </c>
      <c r="L203" s="25">
        <f t="shared" si="14"/>
        <v>363.59999999999997</v>
      </c>
      <c r="M203" s="25">
        <f t="shared" si="15"/>
        <v>363.59999999999997</v>
      </c>
      <c r="N203" s="25">
        <f t="shared" si="16"/>
        <v>96.72106710671068</v>
      </c>
      <c r="O203" s="27">
        <f t="shared" si="12"/>
        <v>0.902450717553142</v>
      </c>
      <c r="P203" s="27">
        <f t="shared" si="17"/>
        <v>0.09754928244685801</v>
      </c>
      <c r="R203" s="28"/>
    </row>
    <row r="204" spans="3:18" ht="15">
      <c r="C204" s="20"/>
      <c r="D204" s="29">
        <v>5608</v>
      </c>
      <c r="E204" s="36" t="s">
        <v>280</v>
      </c>
      <c r="F204" s="31" t="s">
        <v>285</v>
      </c>
      <c r="G204" s="24">
        <v>26321829</v>
      </c>
      <c r="H204" s="25">
        <f t="shared" si="13"/>
        <v>26321.829</v>
      </c>
      <c r="I204" s="32">
        <v>804.66</v>
      </c>
      <c r="J204" s="32">
        <v>793.06</v>
      </c>
      <c r="K204" s="24">
        <v>789.15</v>
      </c>
      <c r="L204" s="25">
        <f t="shared" si="14"/>
        <v>795.6233333333333</v>
      </c>
      <c r="M204" s="25">
        <f t="shared" si="15"/>
        <v>795.6233333333333</v>
      </c>
      <c r="N204" s="25">
        <f t="shared" si="16"/>
        <v>33.08327935748491</v>
      </c>
      <c r="O204" s="27">
        <f t="shared" si="12"/>
        <v>0.3086817597063282</v>
      </c>
      <c r="P204" s="27">
        <f t="shared" si="17"/>
        <v>0.6913182402936717</v>
      </c>
      <c r="R204" s="28"/>
    </row>
    <row r="205" spans="3:18" ht="15">
      <c r="C205" s="20"/>
      <c r="D205" s="33">
        <v>5703</v>
      </c>
      <c r="E205" s="36" t="s">
        <v>286</v>
      </c>
      <c r="F205" s="34" t="s">
        <v>287</v>
      </c>
      <c r="G205" s="24">
        <v>107185518</v>
      </c>
      <c r="H205" s="25">
        <f t="shared" si="13"/>
        <v>107185.518</v>
      </c>
      <c r="I205" s="35">
        <v>2219.75</v>
      </c>
      <c r="J205" s="32">
        <v>2216.07</v>
      </c>
      <c r="K205" s="24">
        <v>2037.36</v>
      </c>
      <c r="L205" s="25">
        <f t="shared" si="14"/>
        <v>2157.7266666666665</v>
      </c>
      <c r="M205" s="25">
        <f t="shared" si="15"/>
        <v>2157.7266666666665</v>
      </c>
      <c r="N205" s="25">
        <f t="shared" si="16"/>
        <v>49.67520662178404</v>
      </c>
      <c r="O205" s="27">
        <f t="shared" si="12"/>
        <v>0.46349184517340025</v>
      </c>
      <c r="P205" s="27">
        <f t="shared" si="17"/>
        <v>0.5365081548265997</v>
      </c>
      <c r="R205" s="28"/>
    </row>
    <row r="206" spans="3:18" ht="15">
      <c r="C206" s="20"/>
      <c r="D206" s="29">
        <v>5704</v>
      </c>
      <c r="E206" s="36" t="s">
        <v>286</v>
      </c>
      <c r="F206" s="31" t="s">
        <v>288</v>
      </c>
      <c r="G206" s="24">
        <v>12884039</v>
      </c>
      <c r="H206" s="25">
        <f t="shared" si="13"/>
        <v>12884.039</v>
      </c>
      <c r="I206" s="32">
        <v>386.8</v>
      </c>
      <c r="J206" s="32">
        <v>388.52</v>
      </c>
      <c r="K206" s="24">
        <v>508.51</v>
      </c>
      <c r="L206" s="25">
        <f t="shared" si="14"/>
        <v>427.9433333333333</v>
      </c>
      <c r="M206" s="25">
        <f t="shared" si="15"/>
        <v>508.51</v>
      </c>
      <c r="N206" s="25">
        <f t="shared" si="16"/>
        <v>25.336844899805314</v>
      </c>
      <c r="O206" s="27">
        <f t="shared" si="12"/>
        <v>0.23640406939612374</v>
      </c>
      <c r="P206" s="27">
        <f t="shared" si="17"/>
        <v>0.7635959306038762</v>
      </c>
      <c r="R206" s="28"/>
    </row>
    <row r="207" spans="3:18" ht="15">
      <c r="C207" s="20"/>
      <c r="D207" s="33">
        <v>5705</v>
      </c>
      <c r="E207" s="36" t="s">
        <v>286</v>
      </c>
      <c r="F207" s="34" t="s">
        <v>289</v>
      </c>
      <c r="G207" s="24">
        <v>27453415</v>
      </c>
      <c r="H207" s="25">
        <f t="shared" si="13"/>
        <v>27453.415</v>
      </c>
      <c r="I207" s="35">
        <v>619.14</v>
      </c>
      <c r="J207" s="32">
        <v>638.76</v>
      </c>
      <c r="K207" s="24">
        <v>667.72</v>
      </c>
      <c r="L207" s="25">
        <f t="shared" si="14"/>
        <v>641.8733333333333</v>
      </c>
      <c r="M207" s="25">
        <f t="shared" si="15"/>
        <v>667.72</v>
      </c>
      <c r="N207" s="25">
        <f t="shared" si="16"/>
        <v>41.11516054633679</v>
      </c>
      <c r="O207" s="27">
        <f t="shared" si="12"/>
        <v>0.38362279539800387</v>
      </c>
      <c r="P207" s="27">
        <f t="shared" si="17"/>
        <v>0.6163772046019962</v>
      </c>
      <c r="R207" s="28"/>
    </row>
    <row r="208" spans="3:18" ht="15">
      <c r="C208" s="20"/>
      <c r="D208" s="33">
        <v>5706</v>
      </c>
      <c r="E208" s="36" t="s">
        <v>286</v>
      </c>
      <c r="F208" s="34" t="s">
        <v>290</v>
      </c>
      <c r="G208" s="24">
        <v>31829493</v>
      </c>
      <c r="H208" s="25">
        <f t="shared" si="13"/>
        <v>31829.493000000002</v>
      </c>
      <c r="I208" s="35">
        <v>673.17</v>
      </c>
      <c r="J208" s="32">
        <v>708.61</v>
      </c>
      <c r="K208" s="24">
        <v>685.11</v>
      </c>
      <c r="L208" s="25">
        <f t="shared" si="14"/>
        <v>688.9633333333333</v>
      </c>
      <c r="M208" s="25">
        <f t="shared" si="15"/>
        <v>688.9633333333333</v>
      </c>
      <c r="N208" s="25">
        <f t="shared" si="16"/>
        <v>46.19911025743993</v>
      </c>
      <c r="O208" s="27">
        <f t="shared" si="12"/>
        <v>0.43105831489787916</v>
      </c>
      <c r="P208" s="27">
        <f t="shared" si="17"/>
        <v>0.5689416851021208</v>
      </c>
      <c r="R208" s="28"/>
    </row>
    <row r="209" spans="3:18" ht="15">
      <c r="C209" s="20"/>
      <c r="D209" s="29">
        <v>5801</v>
      </c>
      <c r="E209" s="36" t="s">
        <v>291</v>
      </c>
      <c r="F209" s="31" t="s">
        <v>292</v>
      </c>
      <c r="G209" s="24">
        <v>40632808</v>
      </c>
      <c r="H209" s="25">
        <f t="shared" si="13"/>
        <v>40632.808</v>
      </c>
      <c r="I209" s="32">
        <v>1114.41</v>
      </c>
      <c r="J209" s="32">
        <v>1090.2</v>
      </c>
      <c r="K209" s="24">
        <v>1073.68</v>
      </c>
      <c r="L209" s="25">
        <f t="shared" si="14"/>
        <v>1092.7633333333333</v>
      </c>
      <c r="M209" s="25">
        <f t="shared" si="15"/>
        <v>1092.7633333333333</v>
      </c>
      <c r="N209" s="25">
        <f t="shared" si="16"/>
        <v>37.18353897916292</v>
      </c>
      <c r="O209" s="27">
        <f t="shared" si="12"/>
        <v>0.3469390117035072</v>
      </c>
      <c r="P209" s="27">
        <f t="shared" si="17"/>
        <v>0.6530609882964928</v>
      </c>
      <c r="R209" s="28"/>
    </row>
    <row r="210" spans="3:18" ht="15">
      <c r="C210" s="20"/>
      <c r="D210" s="29">
        <v>5802</v>
      </c>
      <c r="E210" s="36" t="s">
        <v>291</v>
      </c>
      <c r="F210" s="31" t="s">
        <v>293</v>
      </c>
      <c r="G210" s="24">
        <v>50791285</v>
      </c>
      <c r="H210" s="25">
        <f t="shared" si="13"/>
        <v>50791.285</v>
      </c>
      <c r="I210" s="32">
        <v>1329.9</v>
      </c>
      <c r="J210" s="32">
        <v>1362.76</v>
      </c>
      <c r="K210" s="24">
        <v>1380.28</v>
      </c>
      <c r="L210" s="25">
        <f t="shared" si="14"/>
        <v>1357.6466666666665</v>
      </c>
      <c r="M210" s="25">
        <f t="shared" si="15"/>
        <v>1380.28</v>
      </c>
      <c r="N210" s="25">
        <f t="shared" si="16"/>
        <v>36.79781276262788</v>
      </c>
      <c r="O210" s="27">
        <f t="shared" si="12"/>
        <v>0.34334001397422187</v>
      </c>
      <c r="P210" s="27">
        <f t="shared" si="17"/>
        <v>0.6566599860257781</v>
      </c>
      <c r="R210" s="28"/>
    </row>
    <row r="211" spans="3:18" ht="15">
      <c r="C211" s="20"/>
      <c r="D211" s="29">
        <v>5803</v>
      </c>
      <c r="E211" s="36" t="s">
        <v>291</v>
      </c>
      <c r="F211" s="31" t="s">
        <v>294</v>
      </c>
      <c r="G211" s="24">
        <v>20306804</v>
      </c>
      <c r="H211" s="25">
        <f t="shared" si="13"/>
        <v>20306.804</v>
      </c>
      <c r="I211" s="32">
        <v>698</v>
      </c>
      <c r="J211" s="32">
        <v>703.38</v>
      </c>
      <c r="K211" s="24">
        <v>696.83</v>
      </c>
      <c r="L211" s="25">
        <f t="shared" si="14"/>
        <v>699.4033333333333</v>
      </c>
      <c r="M211" s="25">
        <f t="shared" si="15"/>
        <v>699.4033333333333</v>
      </c>
      <c r="N211" s="25">
        <f t="shared" si="16"/>
        <v>29.034468427850406</v>
      </c>
      <c r="O211" s="27">
        <f t="shared" si="12"/>
        <v>0.27090454696471905</v>
      </c>
      <c r="P211" s="27">
        <f t="shared" si="17"/>
        <v>0.7290954530352809</v>
      </c>
      <c r="R211" s="28"/>
    </row>
    <row r="212" spans="3:18" ht="15">
      <c r="C212" s="20"/>
      <c r="D212" s="29">
        <v>5804</v>
      </c>
      <c r="E212" s="36" t="s">
        <v>291</v>
      </c>
      <c r="F212" s="31" t="s">
        <v>295</v>
      </c>
      <c r="G212" s="24">
        <v>47513385</v>
      </c>
      <c r="H212" s="25">
        <f t="shared" si="13"/>
        <v>47513.385</v>
      </c>
      <c r="I212" s="32">
        <v>1140.89</v>
      </c>
      <c r="J212" s="32">
        <v>1228.4</v>
      </c>
      <c r="K212" s="24">
        <v>1306.29</v>
      </c>
      <c r="L212" s="25">
        <f t="shared" si="14"/>
        <v>1225.1933333333334</v>
      </c>
      <c r="M212" s="25">
        <f t="shared" si="15"/>
        <v>1306.29</v>
      </c>
      <c r="N212" s="25">
        <f t="shared" si="16"/>
        <v>36.37276944629447</v>
      </c>
      <c r="O212" s="27">
        <f t="shared" si="12"/>
        <v>0.3393741701586956</v>
      </c>
      <c r="P212" s="27">
        <f t="shared" si="17"/>
        <v>0.6606258298413044</v>
      </c>
      <c r="R212" s="28"/>
    </row>
    <row r="213" spans="3:18" ht="15">
      <c r="C213" s="20"/>
      <c r="D213" s="29">
        <v>5805</v>
      </c>
      <c r="E213" s="36" t="s">
        <v>291</v>
      </c>
      <c r="F213" s="31" t="s">
        <v>296</v>
      </c>
      <c r="G213" s="24">
        <v>590733188</v>
      </c>
      <c r="H213" s="25">
        <f t="shared" si="13"/>
        <v>590733.188</v>
      </c>
      <c r="I213" s="32">
        <v>5144.62</v>
      </c>
      <c r="J213" s="32">
        <v>5068.84</v>
      </c>
      <c r="K213" s="24">
        <v>5034.29</v>
      </c>
      <c r="L213" s="25">
        <f t="shared" si="14"/>
        <v>5082.583333333333</v>
      </c>
      <c r="M213" s="25">
        <f t="shared" si="15"/>
        <v>5082.583333333333</v>
      </c>
      <c r="N213" s="25">
        <f t="shared" si="16"/>
        <v>116.22695571477759</v>
      </c>
      <c r="O213" s="27">
        <f t="shared" si="12"/>
        <v>1.0844493627029153</v>
      </c>
      <c r="P213" s="27">
        <f t="shared" si="17"/>
        <v>-0.08444936270291525</v>
      </c>
      <c r="R213" s="28"/>
    </row>
    <row r="214" spans="3:18" ht="15">
      <c r="C214" s="20"/>
      <c r="D214" s="29">
        <v>5901</v>
      </c>
      <c r="E214" s="36" t="s">
        <v>297</v>
      </c>
      <c r="F214" s="31" t="s">
        <v>298</v>
      </c>
      <c r="G214" s="24">
        <v>39397398</v>
      </c>
      <c r="H214" s="25">
        <f t="shared" si="13"/>
        <v>39397.398</v>
      </c>
      <c r="I214" s="32">
        <v>660.44</v>
      </c>
      <c r="J214" s="32">
        <v>656.87</v>
      </c>
      <c r="K214" s="24">
        <v>628.68</v>
      </c>
      <c r="L214" s="25">
        <f t="shared" si="14"/>
        <v>648.6633333333333</v>
      </c>
      <c r="M214" s="25">
        <f t="shared" si="15"/>
        <v>648.6633333333333</v>
      </c>
      <c r="N214" s="25">
        <f t="shared" si="16"/>
        <v>60.736280248099945</v>
      </c>
      <c r="O214" s="27">
        <f t="shared" si="12"/>
        <v>0.5666965980734471</v>
      </c>
      <c r="P214" s="27">
        <f t="shared" si="17"/>
        <v>0.4333034019265529</v>
      </c>
      <c r="R214" s="28"/>
    </row>
    <row r="215" spans="3:18" ht="15">
      <c r="C215" s="20"/>
      <c r="D215" s="29">
        <v>5902</v>
      </c>
      <c r="E215" s="36" t="s">
        <v>297</v>
      </c>
      <c r="F215" s="31" t="s">
        <v>299</v>
      </c>
      <c r="G215" s="24">
        <v>22665223</v>
      </c>
      <c r="H215" s="25">
        <f t="shared" si="13"/>
        <v>22665.223</v>
      </c>
      <c r="I215" s="32">
        <v>372.35</v>
      </c>
      <c r="J215" s="32">
        <v>342.12</v>
      </c>
      <c r="K215" s="24">
        <v>324.35</v>
      </c>
      <c r="L215" s="25">
        <f t="shared" si="14"/>
        <v>346.27333333333337</v>
      </c>
      <c r="M215" s="25">
        <f t="shared" si="15"/>
        <v>346.27333333333337</v>
      </c>
      <c r="N215" s="25">
        <f t="shared" si="16"/>
        <v>65.45471689031785</v>
      </c>
      <c r="O215" s="27">
        <f aca="true" t="shared" si="18" ref="O215:O275">+N215/O$17</f>
        <v>0.6107217175316582</v>
      </c>
      <c r="P215" s="27">
        <f t="shared" si="17"/>
        <v>0.38927828246834184</v>
      </c>
      <c r="R215" s="28"/>
    </row>
    <row r="216" spans="3:18" ht="15">
      <c r="C216" s="20"/>
      <c r="D216" s="29">
        <v>5903</v>
      </c>
      <c r="E216" s="36" t="s">
        <v>297</v>
      </c>
      <c r="F216" s="31" t="s">
        <v>300</v>
      </c>
      <c r="G216" s="24">
        <v>42620432</v>
      </c>
      <c r="H216" s="25">
        <f aca="true" t="shared" si="19" ref="H216:H275">+G216*(H$20*0.001)</f>
        <v>42620.432</v>
      </c>
      <c r="I216" s="32">
        <v>407.71</v>
      </c>
      <c r="J216" s="32">
        <v>394.63</v>
      </c>
      <c r="K216" s="24">
        <v>397.13</v>
      </c>
      <c r="L216" s="25">
        <f aca="true" t="shared" si="20" ref="L216:L275">AVERAGE(I216:K216)</f>
        <v>399.82333333333327</v>
      </c>
      <c r="M216" s="25">
        <f aca="true" t="shared" si="21" ref="M216:M275">+IF(K216&gt;=L216,K216,IF(L216&gt;K216,L216))</f>
        <v>399.82333333333327</v>
      </c>
      <c r="N216" s="25">
        <f aca="true" t="shared" si="22" ref="N216:N275">+H216/M216</f>
        <v>106.59816085437737</v>
      </c>
      <c r="O216" s="27">
        <f t="shared" si="18"/>
        <v>0.994608409838394</v>
      </c>
      <c r="P216" s="27">
        <f aca="true" t="shared" si="23" ref="P216:P275">1-O216</f>
        <v>0.0053915901616059525</v>
      </c>
      <c r="R216" s="28"/>
    </row>
    <row r="217" spans="3:18" ht="15">
      <c r="C217" s="20"/>
      <c r="D217" s="29">
        <v>6001</v>
      </c>
      <c r="E217" s="36" t="s">
        <v>301</v>
      </c>
      <c r="F217" s="31" t="s">
        <v>302</v>
      </c>
      <c r="G217" s="24">
        <v>2484899370</v>
      </c>
      <c r="H217" s="25">
        <f t="shared" si="19"/>
        <v>2484899.37</v>
      </c>
      <c r="I217" s="32">
        <v>22981.33</v>
      </c>
      <c r="J217" s="32">
        <v>22823.3</v>
      </c>
      <c r="K217" s="24">
        <v>23185.22</v>
      </c>
      <c r="L217" s="25">
        <f t="shared" si="20"/>
        <v>22996.61666666667</v>
      </c>
      <c r="M217" s="25">
        <f t="shared" si="21"/>
        <v>23185.22</v>
      </c>
      <c r="N217" s="25">
        <f t="shared" si="22"/>
        <v>107.17600997532048</v>
      </c>
      <c r="O217" s="27">
        <f t="shared" si="18"/>
        <v>1</v>
      </c>
      <c r="P217" s="27">
        <f t="shared" si="23"/>
        <v>0</v>
      </c>
      <c r="R217" s="28"/>
    </row>
    <row r="218" spans="3:18" ht="15">
      <c r="C218" s="20"/>
      <c r="D218" s="29">
        <v>6002</v>
      </c>
      <c r="E218" s="36" t="s">
        <v>301</v>
      </c>
      <c r="F218" s="31" t="s">
        <v>303</v>
      </c>
      <c r="G218" s="24">
        <v>555790885</v>
      </c>
      <c r="H218" s="25">
        <f t="shared" si="19"/>
        <v>555790.885</v>
      </c>
      <c r="I218" s="32">
        <v>8734.05</v>
      </c>
      <c r="J218" s="32">
        <v>8597.93</v>
      </c>
      <c r="K218" s="24">
        <v>8709.44</v>
      </c>
      <c r="L218" s="25">
        <f t="shared" si="20"/>
        <v>8680.473333333333</v>
      </c>
      <c r="M218" s="25">
        <f t="shared" si="21"/>
        <v>8709.44</v>
      </c>
      <c r="N218" s="25">
        <f t="shared" si="22"/>
        <v>63.814767080317445</v>
      </c>
      <c r="O218" s="27">
        <f t="shared" si="18"/>
        <v>0.5954202539823243</v>
      </c>
      <c r="P218" s="27">
        <f t="shared" si="23"/>
        <v>0.40457974601767566</v>
      </c>
      <c r="R218" s="28"/>
    </row>
    <row r="219" spans="3:18" ht="15">
      <c r="C219" s="20"/>
      <c r="D219" s="29">
        <v>6003</v>
      </c>
      <c r="E219" s="36" t="s">
        <v>301</v>
      </c>
      <c r="F219" s="31" t="s">
        <v>304</v>
      </c>
      <c r="G219" s="24">
        <v>1530894497</v>
      </c>
      <c r="H219" s="25">
        <f t="shared" si="19"/>
        <v>1530894.497</v>
      </c>
      <c r="I219" s="32">
        <v>17555.19</v>
      </c>
      <c r="J219" s="32">
        <v>17477.54</v>
      </c>
      <c r="K219" s="24">
        <v>17279.91</v>
      </c>
      <c r="L219" s="25">
        <f t="shared" si="20"/>
        <v>17437.546666666665</v>
      </c>
      <c r="M219" s="25">
        <f t="shared" si="21"/>
        <v>17437.546666666665</v>
      </c>
      <c r="N219" s="25">
        <f t="shared" si="22"/>
        <v>87.79299784908581</v>
      </c>
      <c r="O219" s="27">
        <f t="shared" si="18"/>
        <v>0.819147847258934</v>
      </c>
      <c r="P219" s="27">
        <f t="shared" si="23"/>
        <v>0.18085215274106603</v>
      </c>
      <c r="R219" s="28"/>
    </row>
    <row r="220" spans="3:18" ht="15">
      <c r="C220" s="20"/>
      <c r="D220" s="29">
        <v>6102</v>
      </c>
      <c r="E220" s="36" t="s">
        <v>305</v>
      </c>
      <c r="F220" s="31" t="s">
        <v>306</v>
      </c>
      <c r="G220" s="24">
        <v>18804481</v>
      </c>
      <c r="H220" s="25">
        <f t="shared" si="19"/>
        <v>18804.481</v>
      </c>
      <c r="I220" s="32">
        <v>513.96</v>
      </c>
      <c r="J220" s="32">
        <v>491.8</v>
      </c>
      <c r="K220" s="24">
        <v>487.44</v>
      </c>
      <c r="L220" s="25">
        <f t="shared" si="20"/>
        <v>497.73333333333335</v>
      </c>
      <c r="M220" s="25">
        <f t="shared" si="21"/>
        <v>497.73333333333335</v>
      </c>
      <c r="N220" s="25">
        <f t="shared" si="22"/>
        <v>37.78023238682025</v>
      </c>
      <c r="O220" s="27">
        <f t="shared" si="18"/>
        <v>0.3525064274693557</v>
      </c>
      <c r="P220" s="27">
        <f t="shared" si="23"/>
        <v>0.6474935725306443</v>
      </c>
      <c r="R220" s="28"/>
    </row>
    <row r="221" spans="3:18" ht="15">
      <c r="C221" s="20"/>
      <c r="D221" s="29">
        <v>6103</v>
      </c>
      <c r="E221" s="36" t="s">
        <v>305</v>
      </c>
      <c r="F221" s="31" t="s">
        <v>307</v>
      </c>
      <c r="G221" s="24">
        <v>96853517</v>
      </c>
      <c r="H221" s="25">
        <f t="shared" si="19"/>
        <v>96853.517</v>
      </c>
      <c r="I221" s="32">
        <v>1764.17</v>
      </c>
      <c r="J221" s="32">
        <v>1798.13</v>
      </c>
      <c r="K221" s="24">
        <v>1886.15</v>
      </c>
      <c r="L221" s="25">
        <f t="shared" si="20"/>
        <v>1816.1500000000003</v>
      </c>
      <c r="M221" s="25">
        <f t="shared" si="21"/>
        <v>1886.15</v>
      </c>
      <c r="N221" s="25">
        <f t="shared" si="22"/>
        <v>51.34984863345969</v>
      </c>
      <c r="O221" s="27">
        <f t="shared" si="18"/>
        <v>0.47911700244564126</v>
      </c>
      <c r="P221" s="27">
        <f t="shared" si="23"/>
        <v>0.5208829975543587</v>
      </c>
      <c r="R221" s="28"/>
    </row>
    <row r="222" spans="3:18" ht="15">
      <c r="C222" s="20"/>
      <c r="D222" s="29">
        <v>6201</v>
      </c>
      <c r="E222" s="36" t="s">
        <v>308</v>
      </c>
      <c r="F222" s="31" t="s">
        <v>309</v>
      </c>
      <c r="G222" s="24">
        <v>161937050</v>
      </c>
      <c r="H222" s="25">
        <f t="shared" si="19"/>
        <v>161937.05000000002</v>
      </c>
      <c r="I222" s="32">
        <v>4038.14</v>
      </c>
      <c r="J222" s="32">
        <v>3991.27</v>
      </c>
      <c r="K222" s="24">
        <v>3834.2</v>
      </c>
      <c r="L222" s="25">
        <f t="shared" si="20"/>
        <v>3954.536666666667</v>
      </c>
      <c r="M222" s="25">
        <f t="shared" si="21"/>
        <v>3954.536666666667</v>
      </c>
      <c r="N222" s="25">
        <f t="shared" si="22"/>
        <v>40.949689849885495</v>
      </c>
      <c r="O222" s="27">
        <f t="shared" si="18"/>
        <v>0.3820788799593773</v>
      </c>
      <c r="P222" s="27">
        <f t="shared" si="23"/>
        <v>0.6179211200406227</v>
      </c>
      <c r="R222" s="28"/>
    </row>
    <row r="223" spans="3:18" ht="15">
      <c r="C223" s="20"/>
      <c r="D223" s="29">
        <v>6202</v>
      </c>
      <c r="E223" s="36" t="s">
        <v>308</v>
      </c>
      <c r="F223" s="31" t="s">
        <v>310</v>
      </c>
      <c r="G223" s="24">
        <v>45039600</v>
      </c>
      <c r="H223" s="25">
        <f t="shared" si="19"/>
        <v>45039.6</v>
      </c>
      <c r="I223" s="32">
        <v>771.83</v>
      </c>
      <c r="J223" s="32">
        <v>723.06</v>
      </c>
      <c r="K223" s="24">
        <v>656.51</v>
      </c>
      <c r="L223" s="25">
        <f t="shared" si="20"/>
        <v>717.1333333333332</v>
      </c>
      <c r="M223" s="25">
        <f t="shared" si="21"/>
        <v>717.1333333333332</v>
      </c>
      <c r="N223" s="25">
        <f t="shared" si="22"/>
        <v>62.80505717207401</v>
      </c>
      <c r="O223" s="27">
        <f t="shared" si="18"/>
        <v>0.5859992099587975</v>
      </c>
      <c r="P223" s="27">
        <f t="shared" si="23"/>
        <v>0.4140007900412025</v>
      </c>
      <c r="R223" s="28"/>
    </row>
    <row r="224" spans="3:18" ht="15">
      <c r="C224" s="20"/>
      <c r="D224" s="29">
        <v>6205</v>
      </c>
      <c r="E224" s="36" t="s">
        <v>308</v>
      </c>
      <c r="F224" s="31" t="s">
        <v>311</v>
      </c>
      <c r="G224" s="24">
        <v>28247338</v>
      </c>
      <c r="H224" s="25">
        <f t="shared" si="19"/>
        <v>28247.338</v>
      </c>
      <c r="I224" s="32">
        <v>697.98</v>
      </c>
      <c r="J224" s="32">
        <v>629.12</v>
      </c>
      <c r="K224" s="24">
        <v>620.25</v>
      </c>
      <c r="L224" s="25">
        <f t="shared" si="20"/>
        <v>649.1166666666667</v>
      </c>
      <c r="M224" s="25">
        <f t="shared" si="21"/>
        <v>649.1166666666667</v>
      </c>
      <c r="N224" s="25">
        <f t="shared" si="22"/>
        <v>43.516580994685086</v>
      </c>
      <c r="O224" s="27">
        <f t="shared" si="18"/>
        <v>0.40602911980680834</v>
      </c>
      <c r="P224" s="27">
        <f t="shared" si="23"/>
        <v>0.5939708801931917</v>
      </c>
      <c r="R224" s="28"/>
    </row>
    <row r="225" spans="3:18" ht="15">
      <c r="C225" s="20"/>
      <c r="D225" s="29">
        <v>6301</v>
      </c>
      <c r="E225" s="36" t="s">
        <v>312</v>
      </c>
      <c r="F225" s="31" t="s">
        <v>313</v>
      </c>
      <c r="G225" s="24">
        <v>40140671</v>
      </c>
      <c r="H225" s="25">
        <f t="shared" si="19"/>
        <v>40140.671</v>
      </c>
      <c r="I225" s="32">
        <v>1011.45</v>
      </c>
      <c r="J225" s="32">
        <v>1047.01</v>
      </c>
      <c r="K225" s="24">
        <v>1112.37</v>
      </c>
      <c r="L225" s="25">
        <f t="shared" si="20"/>
        <v>1056.9433333333334</v>
      </c>
      <c r="M225" s="25">
        <f t="shared" si="21"/>
        <v>1112.37</v>
      </c>
      <c r="N225" s="25">
        <f t="shared" si="22"/>
        <v>36.08571878062156</v>
      </c>
      <c r="O225" s="27">
        <f t="shared" si="18"/>
        <v>0.3366958593525832</v>
      </c>
      <c r="P225" s="27">
        <f t="shared" si="23"/>
        <v>0.6633041406474167</v>
      </c>
      <c r="R225" s="28"/>
    </row>
    <row r="226" spans="3:18" ht="15">
      <c r="C226" s="20"/>
      <c r="D226" s="29">
        <v>6302</v>
      </c>
      <c r="E226" s="36" t="s">
        <v>312</v>
      </c>
      <c r="F226" s="31" t="s">
        <v>314</v>
      </c>
      <c r="G226" s="24">
        <v>280301049</v>
      </c>
      <c r="H226" s="25">
        <f t="shared" si="19"/>
        <v>280301.049</v>
      </c>
      <c r="I226" s="32">
        <v>4150.72</v>
      </c>
      <c r="J226" s="32">
        <v>4250.72</v>
      </c>
      <c r="K226" s="24">
        <v>4248.14</v>
      </c>
      <c r="L226" s="25">
        <f t="shared" si="20"/>
        <v>4216.526666666668</v>
      </c>
      <c r="M226" s="25">
        <f t="shared" si="21"/>
        <v>4248.14</v>
      </c>
      <c r="N226" s="25">
        <f t="shared" si="22"/>
        <v>65.9820648566196</v>
      </c>
      <c r="O226" s="27">
        <f t="shared" si="18"/>
        <v>0.6156421093844915</v>
      </c>
      <c r="P226" s="27">
        <f t="shared" si="23"/>
        <v>0.3843578906155085</v>
      </c>
      <c r="R226" s="28"/>
    </row>
    <row r="227" spans="3:18" ht="15">
      <c r="C227" s="20"/>
      <c r="D227" s="33">
        <v>6303</v>
      </c>
      <c r="E227" s="36" t="s">
        <v>312</v>
      </c>
      <c r="F227" s="34" t="s">
        <v>315</v>
      </c>
      <c r="G227" s="24">
        <v>395914630</v>
      </c>
      <c r="H227" s="25">
        <f t="shared" si="19"/>
        <v>395914.63</v>
      </c>
      <c r="I227" s="35">
        <v>6185.76</v>
      </c>
      <c r="J227" s="32">
        <v>6401.61</v>
      </c>
      <c r="K227" s="24">
        <v>6552.72</v>
      </c>
      <c r="L227" s="25">
        <f t="shared" si="20"/>
        <v>6380.03</v>
      </c>
      <c r="M227" s="25">
        <f t="shared" si="21"/>
        <v>6552.72</v>
      </c>
      <c r="N227" s="25">
        <f t="shared" si="22"/>
        <v>60.419891281788324</v>
      </c>
      <c r="O227" s="27">
        <f t="shared" si="18"/>
        <v>0.5637445478302585</v>
      </c>
      <c r="P227" s="27">
        <f t="shared" si="23"/>
        <v>0.4362554521697415</v>
      </c>
      <c r="R227" s="28"/>
    </row>
    <row r="228" spans="3:18" ht="15">
      <c r="C228" s="20"/>
      <c r="D228" s="29">
        <v>6304</v>
      </c>
      <c r="E228" s="36" t="s">
        <v>312</v>
      </c>
      <c r="F228" s="31" t="s">
        <v>316</v>
      </c>
      <c r="G228" s="24">
        <v>33548160</v>
      </c>
      <c r="H228" s="25">
        <f t="shared" si="19"/>
        <v>33548.16</v>
      </c>
      <c r="I228" s="32">
        <v>807.85</v>
      </c>
      <c r="J228" s="32">
        <v>788.04</v>
      </c>
      <c r="K228" s="24">
        <v>829.29</v>
      </c>
      <c r="L228" s="25">
        <f t="shared" si="20"/>
        <v>808.3933333333333</v>
      </c>
      <c r="M228" s="25">
        <f t="shared" si="21"/>
        <v>829.29</v>
      </c>
      <c r="N228" s="25">
        <f t="shared" si="22"/>
        <v>40.45407517273813</v>
      </c>
      <c r="O228" s="27">
        <f t="shared" si="18"/>
        <v>0.3774545738552268</v>
      </c>
      <c r="P228" s="27">
        <f t="shared" si="23"/>
        <v>0.6225454261447732</v>
      </c>
      <c r="R228" s="28"/>
    </row>
    <row r="229" spans="3:18" ht="15">
      <c r="C229" s="20"/>
      <c r="D229" s="29">
        <v>6401</v>
      </c>
      <c r="E229" s="36" t="s">
        <v>317</v>
      </c>
      <c r="F229" s="31" t="s">
        <v>318</v>
      </c>
      <c r="G229" s="24">
        <v>59139618</v>
      </c>
      <c r="H229" s="25">
        <f t="shared" si="19"/>
        <v>59139.618</v>
      </c>
      <c r="I229" s="32">
        <v>1661.18</v>
      </c>
      <c r="J229" s="32">
        <v>1672.59</v>
      </c>
      <c r="K229" s="24">
        <v>1692.75</v>
      </c>
      <c r="L229" s="25">
        <f t="shared" si="20"/>
        <v>1675.506666666667</v>
      </c>
      <c r="M229" s="25">
        <f t="shared" si="21"/>
        <v>1692.75</v>
      </c>
      <c r="N229" s="25">
        <f t="shared" si="22"/>
        <v>34.93700664599025</v>
      </c>
      <c r="O229" s="27">
        <f t="shared" si="18"/>
        <v>0.3259778625275864</v>
      </c>
      <c r="P229" s="27">
        <f t="shared" si="23"/>
        <v>0.6740221374724136</v>
      </c>
      <c r="R229" s="28"/>
    </row>
    <row r="230" spans="3:18" ht="15">
      <c r="C230" s="20"/>
      <c r="D230" s="33">
        <v>6502</v>
      </c>
      <c r="E230" s="34" t="s">
        <v>319</v>
      </c>
      <c r="F230" s="34" t="s">
        <v>320</v>
      </c>
      <c r="G230" s="24">
        <v>49558288</v>
      </c>
      <c r="H230" s="25">
        <f t="shared" si="19"/>
        <v>49558.288</v>
      </c>
      <c r="I230" s="35">
        <v>1015.68</v>
      </c>
      <c r="J230" s="32">
        <v>1040.42</v>
      </c>
      <c r="K230" s="24">
        <v>1006.57</v>
      </c>
      <c r="L230" s="25">
        <f t="shared" si="20"/>
        <v>1020.89</v>
      </c>
      <c r="M230" s="25">
        <f t="shared" si="21"/>
        <v>1020.89</v>
      </c>
      <c r="N230" s="25">
        <f t="shared" si="22"/>
        <v>48.54419966891634</v>
      </c>
      <c r="O230" s="27">
        <f t="shared" si="18"/>
        <v>0.45293904559513515</v>
      </c>
      <c r="P230" s="27">
        <f t="shared" si="23"/>
        <v>0.5470609544048648</v>
      </c>
      <c r="R230" s="28"/>
    </row>
    <row r="231" spans="3:18" ht="15">
      <c r="C231" s="20"/>
      <c r="D231" s="33">
        <v>6505</v>
      </c>
      <c r="E231" s="34" t="s">
        <v>319</v>
      </c>
      <c r="F231" s="34" t="s">
        <v>321</v>
      </c>
      <c r="G231" s="24">
        <v>34103357</v>
      </c>
      <c r="H231" s="25">
        <f t="shared" si="19"/>
        <v>34103.357</v>
      </c>
      <c r="I231" s="35">
        <v>792.37</v>
      </c>
      <c r="J231" s="32">
        <v>758.15</v>
      </c>
      <c r="K231" s="24">
        <v>754.07</v>
      </c>
      <c r="L231" s="25">
        <f t="shared" si="20"/>
        <v>768.1966666666667</v>
      </c>
      <c r="M231" s="25">
        <f t="shared" si="21"/>
        <v>768.1966666666667</v>
      </c>
      <c r="N231" s="25">
        <f t="shared" si="22"/>
        <v>44.39404449381452</v>
      </c>
      <c r="O231" s="27">
        <f t="shared" si="18"/>
        <v>0.41421624581879074</v>
      </c>
      <c r="P231" s="27">
        <f t="shared" si="23"/>
        <v>0.5857837541812092</v>
      </c>
      <c r="R231" s="28"/>
    </row>
    <row r="232" spans="3:18" ht="15">
      <c r="C232" s="20"/>
      <c r="D232" s="29">
        <v>6601</v>
      </c>
      <c r="E232" s="36" t="s">
        <v>322</v>
      </c>
      <c r="F232" s="31" t="s">
        <v>323</v>
      </c>
      <c r="G232" s="24">
        <v>1089693065</v>
      </c>
      <c r="H232" s="25">
        <f t="shared" si="19"/>
        <v>1089693.065</v>
      </c>
      <c r="I232" s="32">
        <v>12691.75</v>
      </c>
      <c r="J232" s="32">
        <v>12764.16</v>
      </c>
      <c r="K232" s="24">
        <v>12829.71</v>
      </c>
      <c r="L232" s="25">
        <f t="shared" si="20"/>
        <v>12761.873333333331</v>
      </c>
      <c r="M232" s="25">
        <f t="shared" si="21"/>
        <v>12829.71</v>
      </c>
      <c r="N232" s="25">
        <f t="shared" si="22"/>
        <v>84.93512830765465</v>
      </c>
      <c r="O232" s="27">
        <f t="shared" si="18"/>
        <v>0.7924826491228096</v>
      </c>
      <c r="P232" s="27">
        <f t="shared" si="23"/>
        <v>0.20751735087719037</v>
      </c>
      <c r="R232" s="28"/>
    </row>
    <row r="233" spans="3:18" ht="15">
      <c r="C233" s="20"/>
      <c r="D233" s="29">
        <v>6602</v>
      </c>
      <c r="E233" s="36" t="s">
        <v>322</v>
      </c>
      <c r="F233" s="31" t="s">
        <v>324</v>
      </c>
      <c r="G233" s="24">
        <v>195931917</v>
      </c>
      <c r="H233" s="25">
        <f t="shared" si="19"/>
        <v>195931.91700000002</v>
      </c>
      <c r="I233" s="32">
        <v>3168.56</v>
      </c>
      <c r="J233" s="32">
        <v>3181.96</v>
      </c>
      <c r="K233" s="24">
        <v>3243.75</v>
      </c>
      <c r="L233" s="25">
        <f t="shared" si="20"/>
        <v>3198.09</v>
      </c>
      <c r="M233" s="25">
        <f t="shared" si="21"/>
        <v>3243.75</v>
      </c>
      <c r="N233" s="25">
        <f t="shared" si="22"/>
        <v>60.40290312138729</v>
      </c>
      <c r="O233" s="27">
        <f t="shared" si="18"/>
        <v>0.563586040712808</v>
      </c>
      <c r="P233" s="27">
        <f t="shared" si="23"/>
        <v>0.43641395928719195</v>
      </c>
      <c r="R233" s="28"/>
    </row>
    <row r="234" spans="3:18" ht="15">
      <c r="C234" s="20"/>
      <c r="D234" s="29">
        <v>6603</v>
      </c>
      <c r="E234" s="36" t="s">
        <v>322</v>
      </c>
      <c r="F234" s="31" t="s">
        <v>325</v>
      </c>
      <c r="G234" s="24">
        <v>20195495</v>
      </c>
      <c r="H234" s="25">
        <f t="shared" si="19"/>
        <v>20195.495</v>
      </c>
      <c r="I234" s="32">
        <v>557.39</v>
      </c>
      <c r="J234" s="32">
        <v>563.82</v>
      </c>
      <c r="K234" s="24">
        <v>583.74</v>
      </c>
      <c r="L234" s="25">
        <f t="shared" si="20"/>
        <v>568.3166666666667</v>
      </c>
      <c r="M234" s="25">
        <f t="shared" si="21"/>
        <v>583.74</v>
      </c>
      <c r="N234" s="25">
        <f t="shared" si="22"/>
        <v>34.59672970843183</v>
      </c>
      <c r="O234" s="27">
        <f t="shared" si="18"/>
        <v>0.32280292685273926</v>
      </c>
      <c r="P234" s="27">
        <f t="shared" si="23"/>
        <v>0.6771970731472607</v>
      </c>
      <c r="R234" s="28"/>
    </row>
    <row r="235" spans="3:18" ht="15">
      <c r="C235" s="20"/>
      <c r="D235" s="29">
        <v>6604</v>
      </c>
      <c r="E235" s="36" t="s">
        <v>322</v>
      </c>
      <c r="F235" s="31" t="s">
        <v>326</v>
      </c>
      <c r="G235" s="24">
        <v>18054930</v>
      </c>
      <c r="H235" s="25">
        <f t="shared" si="19"/>
        <v>18054.93</v>
      </c>
      <c r="I235" s="32">
        <v>453.41</v>
      </c>
      <c r="J235" s="32">
        <v>430.71</v>
      </c>
      <c r="K235" s="24">
        <v>429.6</v>
      </c>
      <c r="L235" s="25">
        <f t="shared" si="20"/>
        <v>437.9066666666667</v>
      </c>
      <c r="M235" s="25">
        <f t="shared" si="21"/>
        <v>437.9066666666667</v>
      </c>
      <c r="N235" s="25">
        <f t="shared" si="22"/>
        <v>41.230087080960935</v>
      </c>
      <c r="O235" s="27">
        <f t="shared" si="18"/>
        <v>0.3846951112516227</v>
      </c>
      <c r="P235" s="27">
        <f t="shared" si="23"/>
        <v>0.6153048887483773</v>
      </c>
      <c r="R235" s="28"/>
    </row>
    <row r="236" spans="3:18" ht="15">
      <c r="C236" s="20"/>
      <c r="D236" s="29">
        <v>6605</v>
      </c>
      <c r="E236" s="36" t="s">
        <v>322</v>
      </c>
      <c r="F236" s="31" t="s">
        <v>327</v>
      </c>
      <c r="G236" s="24">
        <v>38717410</v>
      </c>
      <c r="H236" s="25">
        <f t="shared" si="19"/>
        <v>38717.41</v>
      </c>
      <c r="I236" s="32">
        <v>839.35</v>
      </c>
      <c r="J236" s="32">
        <v>836.58</v>
      </c>
      <c r="K236" s="24">
        <v>850.72</v>
      </c>
      <c r="L236" s="25">
        <f t="shared" si="20"/>
        <v>842.2166666666667</v>
      </c>
      <c r="M236" s="25">
        <f t="shared" si="21"/>
        <v>850.72</v>
      </c>
      <c r="N236" s="25">
        <f t="shared" si="22"/>
        <v>45.51134333270642</v>
      </c>
      <c r="O236" s="27">
        <f t="shared" si="18"/>
        <v>0.42464114257646235</v>
      </c>
      <c r="P236" s="27">
        <f t="shared" si="23"/>
        <v>0.5753588574235377</v>
      </c>
      <c r="R236" s="28"/>
    </row>
    <row r="237" spans="3:18" ht="15">
      <c r="C237" s="20"/>
      <c r="D237" s="29">
        <v>6606</v>
      </c>
      <c r="E237" s="36" t="s">
        <v>322</v>
      </c>
      <c r="F237" s="31" t="s">
        <v>328</v>
      </c>
      <c r="G237" s="24">
        <v>38857757</v>
      </c>
      <c r="H237" s="25">
        <f t="shared" si="19"/>
        <v>38857.757</v>
      </c>
      <c r="I237" s="32">
        <v>1015.56</v>
      </c>
      <c r="J237" s="32">
        <v>1016.15</v>
      </c>
      <c r="K237" s="24">
        <v>1048.27</v>
      </c>
      <c r="L237" s="25">
        <f t="shared" si="20"/>
        <v>1026.66</v>
      </c>
      <c r="M237" s="25">
        <f t="shared" si="21"/>
        <v>1048.27</v>
      </c>
      <c r="N237" s="25">
        <f t="shared" si="22"/>
        <v>37.068462323637995</v>
      </c>
      <c r="O237" s="27">
        <f t="shared" si="18"/>
        <v>0.34586529515489317</v>
      </c>
      <c r="P237" s="27">
        <f t="shared" si="23"/>
        <v>0.6541347048451068</v>
      </c>
      <c r="R237" s="28"/>
    </row>
    <row r="238" spans="3:18" ht="15">
      <c r="C238" s="20"/>
      <c r="D238" s="29">
        <v>6701</v>
      </c>
      <c r="E238" s="36" t="s">
        <v>329</v>
      </c>
      <c r="F238" s="31" t="s">
        <v>330</v>
      </c>
      <c r="G238" s="24">
        <v>73909367</v>
      </c>
      <c r="H238" s="25">
        <f t="shared" si="19"/>
        <v>73909.367</v>
      </c>
      <c r="I238" s="32">
        <v>1887.86</v>
      </c>
      <c r="J238" s="32">
        <v>2001.51</v>
      </c>
      <c r="K238" s="24">
        <v>2077.25</v>
      </c>
      <c r="L238" s="25">
        <f t="shared" si="20"/>
        <v>1988.8733333333332</v>
      </c>
      <c r="M238" s="25">
        <f t="shared" si="21"/>
        <v>2077.25</v>
      </c>
      <c r="N238" s="25">
        <f t="shared" si="22"/>
        <v>35.58039090143218</v>
      </c>
      <c r="O238" s="27">
        <f t="shared" si="18"/>
        <v>0.33198092473889734</v>
      </c>
      <c r="P238" s="27">
        <f t="shared" si="23"/>
        <v>0.6680190752611026</v>
      </c>
      <c r="R238" s="28"/>
    </row>
    <row r="239" spans="3:18" ht="15">
      <c r="C239" s="20"/>
      <c r="D239" s="29">
        <v>6703</v>
      </c>
      <c r="E239" s="36" t="s">
        <v>329</v>
      </c>
      <c r="F239" s="31" t="s">
        <v>331</v>
      </c>
      <c r="G239" s="24">
        <v>23159675</v>
      </c>
      <c r="H239" s="25">
        <f t="shared" si="19"/>
        <v>23159.675</v>
      </c>
      <c r="I239" s="32">
        <v>802.12</v>
      </c>
      <c r="J239" s="32">
        <v>807.27</v>
      </c>
      <c r="K239" s="24">
        <v>812.8</v>
      </c>
      <c r="L239" s="25">
        <f t="shared" si="20"/>
        <v>807.3966666666665</v>
      </c>
      <c r="M239" s="25">
        <f t="shared" si="21"/>
        <v>812.8</v>
      </c>
      <c r="N239" s="25">
        <f t="shared" si="22"/>
        <v>28.493694635826774</v>
      </c>
      <c r="O239" s="27">
        <f t="shared" si="18"/>
        <v>0.26585888616667147</v>
      </c>
      <c r="P239" s="27">
        <f t="shared" si="23"/>
        <v>0.7341411138333285</v>
      </c>
      <c r="R239" s="28"/>
    </row>
    <row r="240" spans="3:18" ht="15">
      <c r="C240" s="20"/>
      <c r="D240" s="29">
        <v>6704</v>
      </c>
      <c r="E240" s="36" t="s">
        <v>329</v>
      </c>
      <c r="F240" s="31" t="s">
        <v>332</v>
      </c>
      <c r="G240" s="24">
        <v>17337242</v>
      </c>
      <c r="H240" s="25">
        <f t="shared" si="19"/>
        <v>17337.242000000002</v>
      </c>
      <c r="I240" s="32">
        <v>388.4</v>
      </c>
      <c r="J240" s="32">
        <v>377.25</v>
      </c>
      <c r="K240" s="24">
        <v>347.44</v>
      </c>
      <c r="L240" s="25">
        <f t="shared" si="20"/>
        <v>371.03</v>
      </c>
      <c r="M240" s="25">
        <f t="shared" si="21"/>
        <v>371.03</v>
      </c>
      <c r="N240" s="25">
        <f t="shared" si="22"/>
        <v>46.72733202166942</v>
      </c>
      <c r="O240" s="27">
        <f t="shared" si="18"/>
        <v>0.4359868596753076</v>
      </c>
      <c r="P240" s="27">
        <f t="shared" si="23"/>
        <v>0.5640131403246924</v>
      </c>
      <c r="R240" s="28"/>
    </row>
    <row r="241" spans="3:18" ht="15">
      <c r="C241" s="20"/>
      <c r="D241" s="33">
        <v>6802</v>
      </c>
      <c r="E241" s="34" t="s">
        <v>333</v>
      </c>
      <c r="F241" s="34" t="s">
        <v>334</v>
      </c>
      <c r="G241" s="24">
        <v>47457573</v>
      </c>
      <c r="H241" s="25">
        <f t="shared" si="19"/>
        <v>47457.573000000004</v>
      </c>
      <c r="I241" s="35">
        <v>1359.98</v>
      </c>
      <c r="J241" s="32">
        <v>1337.55</v>
      </c>
      <c r="K241" s="24">
        <v>1369.32</v>
      </c>
      <c r="L241" s="25">
        <f t="shared" si="20"/>
        <v>1355.6166666666666</v>
      </c>
      <c r="M241" s="25">
        <f t="shared" si="21"/>
        <v>1369.32</v>
      </c>
      <c r="N241" s="25">
        <f t="shared" si="22"/>
        <v>34.65776662869162</v>
      </c>
      <c r="O241" s="27">
        <f t="shared" si="18"/>
        <v>0.32337242855628134</v>
      </c>
      <c r="P241" s="27">
        <f t="shared" si="23"/>
        <v>0.6766275714437187</v>
      </c>
      <c r="R241" s="28"/>
    </row>
    <row r="242" spans="3:18" ht="15">
      <c r="C242" s="20"/>
      <c r="D242" s="29">
        <v>6804</v>
      </c>
      <c r="E242" s="36" t="s">
        <v>335</v>
      </c>
      <c r="F242" s="31" t="s">
        <v>336</v>
      </c>
      <c r="G242" s="24">
        <v>112422409</v>
      </c>
      <c r="H242" s="25">
        <f t="shared" si="19"/>
        <v>112422.409</v>
      </c>
      <c r="I242" s="32">
        <v>1539.14</v>
      </c>
      <c r="J242" s="32">
        <v>1602.01</v>
      </c>
      <c r="K242" s="24">
        <v>1619.45</v>
      </c>
      <c r="L242" s="25">
        <f t="shared" si="20"/>
        <v>1586.8666666666668</v>
      </c>
      <c r="M242" s="25">
        <f t="shared" si="21"/>
        <v>1619.45</v>
      </c>
      <c r="N242" s="25">
        <f t="shared" si="22"/>
        <v>69.42011732378276</v>
      </c>
      <c r="O242" s="27">
        <f t="shared" si="18"/>
        <v>0.6477206731223545</v>
      </c>
      <c r="P242" s="27">
        <f t="shared" si="23"/>
        <v>0.3522793268776455</v>
      </c>
      <c r="R242" s="28"/>
    </row>
    <row r="243" spans="3:18" ht="15">
      <c r="C243" s="20"/>
      <c r="D243" s="33">
        <v>6806</v>
      </c>
      <c r="E243" s="34" t="s">
        <v>333</v>
      </c>
      <c r="F243" s="34" t="s">
        <v>337</v>
      </c>
      <c r="G243" s="24">
        <v>28020051</v>
      </c>
      <c r="H243" s="25">
        <f t="shared" si="19"/>
        <v>28020.051</v>
      </c>
      <c r="I243" s="35">
        <v>534.45</v>
      </c>
      <c r="J243" s="32">
        <v>513.25</v>
      </c>
      <c r="K243" s="24">
        <v>483.63</v>
      </c>
      <c r="L243" s="25">
        <f t="shared" si="20"/>
        <v>510.4433333333333</v>
      </c>
      <c r="M243" s="25">
        <f t="shared" si="21"/>
        <v>510.4433333333333</v>
      </c>
      <c r="N243" s="25">
        <f t="shared" si="22"/>
        <v>54.89355854061502</v>
      </c>
      <c r="O243" s="27">
        <f t="shared" si="18"/>
        <v>0.5121813972479047</v>
      </c>
      <c r="P243" s="27">
        <f t="shared" si="23"/>
        <v>0.4878186027520953</v>
      </c>
      <c r="R243" s="28"/>
    </row>
    <row r="244" spans="3:18" ht="15">
      <c r="C244" s="20"/>
      <c r="D244" s="33">
        <v>6901</v>
      </c>
      <c r="E244" s="34" t="s">
        <v>338</v>
      </c>
      <c r="F244" s="34" t="s">
        <v>339</v>
      </c>
      <c r="G244" s="24">
        <v>85417301</v>
      </c>
      <c r="H244" s="25">
        <f t="shared" si="19"/>
        <v>85417.301</v>
      </c>
      <c r="I244" s="35">
        <v>1707.15</v>
      </c>
      <c r="J244" s="32">
        <v>1685.08</v>
      </c>
      <c r="K244" s="24">
        <v>1688.31</v>
      </c>
      <c r="L244" s="25">
        <f t="shared" si="20"/>
        <v>1693.5133333333333</v>
      </c>
      <c r="M244" s="25">
        <f t="shared" si="21"/>
        <v>1693.5133333333333</v>
      </c>
      <c r="N244" s="25">
        <f t="shared" si="22"/>
        <v>50.43792648025604</v>
      </c>
      <c r="O244" s="27">
        <f t="shared" si="18"/>
        <v>0.47060836181408905</v>
      </c>
      <c r="P244" s="27">
        <f t="shared" si="23"/>
        <v>0.529391638185911</v>
      </c>
      <c r="R244" s="28"/>
    </row>
    <row r="245" spans="3:18" ht="15">
      <c r="C245" s="20"/>
      <c r="D245" s="33">
        <v>7001</v>
      </c>
      <c r="E245" s="36" t="s">
        <v>340</v>
      </c>
      <c r="F245" s="34" t="s">
        <v>341</v>
      </c>
      <c r="G245" s="24">
        <v>307736546</v>
      </c>
      <c r="H245" s="25">
        <f t="shared" si="19"/>
        <v>307736.54600000003</v>
      </c>
      <c r="I245" s="35">
        <v>4727.2</v>
      </c>
      <c r="J245" s="32">
        <v>4607.33</v>
      </c>
      <c r="K245" s="24">
        <v>4518.58</v>
      </c>
      <c r="L245" s="25">
        <f t="shared" si="20"/>
        <v>4617.703333333333</v>
      </c>
      <c r="M245" s="25">
        <f t="shared" si="21"/>
        <v>4617.703333333333</v>
      </c>
      <c r="N245" s="25">
        <f t="shared" si="22"/>
        <v>66.64277104563526</v>
      </c>
      <c r="O245" s="27">
        <f t="shared" si="18"/>
        <v>0.6218067929658992</v>
      </c>
      <c r="P245" s="27">
        <f t="shared" si="23"/>
        <v>0.37819320703410075</v>
      </c>
      <c r="R245" s="28"/>
    </row>
    <row r="246" spans="3:18" ht="15">
      <c r="C246" s="20"/>
      <c r="D246" s="29">
        <v>7003</v>
      </c>
      <c r="E246" s="36" t="s">
        <v>340</v>
      </c>
      <c r="F246" s="31" t="s">
        <v>342</v>
      </c>
      <c r="G246" s="24">
        <v>48486365</v>
      </c>
      <c r="H246" s="25">
        <f t="shared" si="19"/>
        <v>48486.365</v>
      </c>
      <c r="I246" s="32">
        <v>635.85</v>
      </c>
      <c r="J246" s="32">
        <v>638.62</v>
      </c>
      <c r="K246" s="24">
        <v>675.4</v>
      </c>
      <c r="L246" s="25">
        <f t="shared" si="20"/>
        <v>649.9566666666666</v>
      </c>
      <c r="M246" s="25">
        <f t="shared" si="21"/>
        <v>675.4</v>
      </c>
      <c r="N246" s="25">
        <f t="shared" si="22"/>
        <v>71.78911015694403</v>
      </c>
      <c r="O246" s="27">
        <f t="shared" si="18"/>
        <v>0.6698244334107509</v>
      </c>
      <c r="P246" s="27">
        <f t="shared" si="23"/>
        <v>0.33017556658924907</v>
      </c>
      <c r="R246" s="28"/>
    </row>
    <row r="247" spans="3:18" ht="15">
      <c r="C247" s="20"/>
      <c r="D247" s="29">
        <v>7006</v>
      </c>
      <c r="E247" s="36" t="s">
        <v>340</v>
      </c>
      <c r="F247" s="31" t="s">
        <v>343</v>
      </c>
      <c r="G247" s="24">
        <v>23187186</v>
      </c>
      <c r="H247" s="25">
        <f t="shared" si="19"/>
        <v>23187.186</v>
      </c>
      <c r="I247" s="32">
        <v>531.46</v>
      </c>
      <c r="J247" s="32">
        <v>525.88</v>
      </c>
      <c r="K247" s="24">
        <v>526.91</v>
      </c>
      <c r="L247" s="25">
        <f t="shared" si="20"/>
        <v>528.0833333333334</v>
      </c>
      <c r="M247" s="25">
        <f t="shared" si="21"/>
        <v>528.0833333333334</v>
      </c>
      <c r="N247" s="25">
        <f t="shared" si="22"/>
        <v>43.908195044973965</v>
      </c>
      <c r="O247" s="27">
        <f t="shared" si="18"/>
        <v>0.4096830536524428</v>
      </c>
      <c r="P247" s="27">
        <f t="shared" si="23"/>
        <v>0.5903169463475573</v>
      </c>
      <c r="R247" s="28"/>
    </row>
    <row r="248" spans="3:18" ht="15">
      <c r="C248" s="20"/>
      <c r="D248" s="29">
        <v>7007</v>
      </c>
      <c r="E248" s="36" t="s">
        <v>340</v>
      </c>
      <c r="F248" s="31" t="s">
        <v>344</v>
      </c>
      <c r="G248" s="24">
        <v>40070570</v>
      </c>
      <c r="H248" s="25">
        <f t="shared" si="19"/>
        <v>40070.57</v>
      </c>
      <c r="I248" s="32">
        <v>699.83</v>
      </c>
      <c r="J248" s="32">
        <v>698.47</v>
      </c>
      <c r="K248" s="24">
        <v>717</v>
      </c>
      <c r="L248" s="25">
        <f t="shared" si="20"/>
        <v>705.1</v>
      </c>
      <c r="M248" s="25">
        <f t="shared" si="21"/>
        <v>717</v>
      </c>
      <c r="N248" s="25">
        <f t="shared" si="22"/>
        <v>55.886429567642956</v>
      </c>
      <c r="O248" s="27">
        <f t="shared" si="18"/>
        <v>0.5214453269953974</v>
      </c>
      <c r="P248" s="27">
        <f t="shared" si="23"/>
        <v>0.47855467300460264</v>
      </c>
      <c r="R248" s="28"/>
    </row>
    <row r="249" spans="3:18" ht="15">
      <c r="C249" s="20"/>
      <c r="D249" s="33">
        <v>7008</v>
      </c>
      <c r="E249" s="36" t="s">
        <v>340</v>
      </c>
      <c r="F249" s="34" t="s">
        <v>345</v>
      </c>
      <c r="G249" s="24">
        <v>54075514</v>
      </c>
      <c r="H249" s="25">
        <f t="shared" si="19"/>
        <v>54075.514</v>
      </c>
      <c r="I249" s="35">
        <v>883.03</v>
      </c>
      <c r="J249" s="32">
        <v>865.47</v>
      </c>
      <c r="K249" s="24">
        <v>837.99</v>
      </c>
      <c r="L249" s="25">
        <f t="shared" si="20"/>
        <v>862.1633333333333</v>
      </c>
      <c r="M249" s="25">
        <f t="shared" si="21"/>
        <v>862.1633333333333</v>
      </c>
      <c r="N249" s="25">
        <f t="shared" si="22"/>
        <v>62.72073041071105</v>
      </c>
      <c r="O249" s="27">
        <f t="shared" si="18"/>
        <v>0.5852124036447505</v>
      </c>
      <c r="P249" s="27">
        <f t="shared" si="23"/>
        <v>0.41478759635524953</v>
      </c>
      <c r="R249" s="28"/>
    </row>
    <row r="250" spans="3:18" ht="15">
      <c r="C250" s="20"/>
      <c r="D250" s="33">
        <v>7009</v>
      </c>
      <c r="E250" s="36" t="s">
        <v>340</v>
      </c>
      <c r="F250" s="34" t="s">
        <v>346</v>
      </c>
      <c r="G250" s="24">
        <v>34190417</v>
      </c>
      <c r="H250" s="25">
        <f t="shared" si="19"/>
        <v>34190.417</v>
      </c>
      <c r="I250" s="35">
        <v>705.78</v>
      </c>
      <c r="J250" s="32">
        <v>677.44</v>
      </c>
      <c r="K250" s="24">
        <v>698.38</v>
      </c>
      <c r="L250" s="25">
        <f t="shared" si="20"/>
        <v>693.8666666666667</v>
      </c>
      <c r="M250" s="25">
        <f t="shared" si="21"/>
        <v>698.38</v>
      </c>
      <c r="N250" s="25">
        <f t="shared" si="22"/>
        <v>48.9567527706979</v>
      </c>
      <c r="O250" s="27">
        <f t="shared" si="18"/>
        <v>0.4567883501351769</v>
      </c>
      <c r="P250" s="27">
        <f t="shared" si="23"/>
        <v>0.5432116498648232</v>
      </c>
      <c r="R250" s="28"/>
    </row>
    <row r="251" spans="3:18" ht="15">
      <c r="C251" s="20"/>
      <c r="D251" s="33">
        <v>7102</v>
      </c>
      <c r="E251" s="36" t="s">
        <v>347</v>
      </c>
      <c r="F251" s="34" t="s">
        <v>348</v>
      </c>
      <c r="G251" s="24">
        <v>75590579</v>
      </c>
      <c r="H251" s="25">
        <f t="shared" si="19"/>
        <v>75590.579</v>
      </c>
      <c r="I251" s="35">
        <v>1397.01</v>
      </c>
      <c r="J251" s="32">
        <v>1360.47</v>
      </c>
      <c r="K251" s="24">
        <v>1325.19</v>
      </c>
      <c r="L251" s="25">
        <f t="shared" si="20"/>
        <v>1360.89</v>
      </c>
      <c r="M251" s="25">
        <f t="shared" si="21"/>
        <v>1360.89</v>
      </c>
      <c r="N251" s="25">
        <f t="shared" si="22"/>
        <v>55.544958813717486</v>
      </c>
      <c r="O251" s="27">
        <f t="shared" si="18"/>
        <v>0.5182592524811092</v>
      </c>
      <c r="P251" s="27">
        <f t="shared" si="23"/>
        <v>0.48174074751889084</v>
      </c>
      <c r="R251" s="28"/>
    </row>
    <row r="252" spans="3:18" ht="15">
      <c r="C252" s="20"/>
      <c r="D252" s="29">
        <v>7104</v>
      </c>
      <c r="E252" s="36" t="s">
        <v>347</v>
      </c>
      <c r="F252" s="31" t="s">
        <v>349</v>
      </c>
      <c r="G252" s="24">
        <v>51875188</v>
      </c>
      <c r="H252" s="25">
        <f t="shared" si="19"/>
        <v>51875.188</v>
      </c>
      <c r="I252" s="32">
        <v>529.28</v>
      </c>
      <c r="J252" s="32">
        <v>525.55</v>
      </c>
      <c r="K252" s="24">
        <v>545.89</v>
      </c>
      <c r="L252" s="25">
        <f t="shared" si="20"/>
        <v>533.5733333333333</v>
      </c>
      <c r="M252" s="25">
        <f t="shared" si="21"/>
        <v>545.89</v>
      </c>
      <c r="N252" s="25">
        <f t="shared" si="22"/>
        <v>95.02864679697376</v>
      </c>
      <c r="O252" s="27">
        <f t="shared" si="18"/>
        <v>0.8866596808264844</v>
      </c>
      <c r="P252" s="27">
        <f t="shared" si="23"/>
        <v>0.11334031917351561</v>
      </c>
      <c r="R252" s="28"/>
    </row>
    <row r="253" spans="3:18" ht="15">
      <c r="C253" s="20"/>
      <c r="D253" s="29">
        <v>7105</v>
      </c>
      <c r="E253" s="36" t="s">
        <v>347</v>
      </c>
      <c r="F253" s="31" t="s">
        <v>350</v>
      </c>
      <c r="G253" s="24">
        <v>21098905</v>
      </c>
      <c r="H253" s="25">
        <f t="shared" si="19"/>
        <v>21098.905</v>
      </c>
      <c r="I253" s="32">
        <v>499.73</v>
      </c>
      <c r="J253" s="32">
        <v>497.24</v>
      </c>
      <c r="K253" s="24">
        <v>490.1</v>
      </c>
      <c r="L253" s="25">
        <f t="shared" si="20"/>
        <v>495.69000000000005</v>
      </c>
      <c r="M253" s="25">
        <f t="shared" si="21"/>
        <v>495.69000000000005</v>
      </c>
      <c r="N253" s="25">
        <f t="shared" si="22"/>
        <v>42.56471786802235</v>
      </c>
      <c r="O253" s="27">
        <f t="shared" si="18"/>
        <v>0.39714781206935923</v>
      </c>
      <c r="P253" s="27">
        <f t="shared" si="23"/>
        <v>0.6028521879306408</v>
      </c>
      <c r="R253" s="28"/>
    </row>
    <row r="254" spans="3:18" ht="15">
      <c r="C254" s="20"/>
      <c r="D254" s="29">
        <v>7201</v>
      </c>
      <c r="E254" s="36" t="s">
        <v>351</v>
      </c>
      <c r="F254" s="31" t="s">
        <v>352</v>
      </c>
      <c r="G254" s="24">
        <v>37436671</v>
      </c>
      <c r="H254" s="25">
        <f t="shared" si="19"/>
        <v>37436.671</v>
      </c>
      <c r="I254" s="32">
        <v>981.25</v>
      </c>
      <c r="J254" s="32">
        <v>1023.51</v>
      </c>
      <c r="K254" s="24">
        <v>1066.52</v>
      </c>
      <c r="L254" s="25">
        <f t="shared" si="20"/>
        <v>1023.7599999999999</v>
      </c>
      <c r="M254" s="25">
        <f t="shared" si="21"/>
        <v>1066.52</v>
      </c>
      <c r="N254" s="25">
        <f t="shared" si="22"/>
        <v>35.10170554701271</v>
      </c>
      <c r="O254" s="27">
        <f t="shared" si="18"/>
        <v>0.3275145767704509</v>
      </c>
      <c r="P254" s="27">
        <f t="shared" si="23"/>
        <v>0.6724854232295491</v>
      </c>
      <c r="R254" s="28"/>
    </row>
    <row r="255" spans="3:18" ht="15">
      <c r="C255" s="20"/>
      <c r="D255" s="29">
        <v>7202</v>
      </c>
      <c r="E255" s="36" t="s">
        <v>351</v>
      </c>
      <c r="F255" s="31" t="s">
        <v>353</v>
      </c>
      <c r="G255" s="24">
        <v>92383747</v>
      </c>
      <c r="H255" s="25">
        <f t="shared" si="19"/>
        <v>92383.747</v>
      </c>
      <c r="I255" s="32">
        <v>1750.7</v>
      </c>
      <c r="J255" s="32">
        <v>1831.23</v>
      </c>
      <c r="K255" s="24">
        <v>1957.64</v>
      </c>
      <c r="L255" s="25">
        <f t="shared" si="20"/>
        <v>1846.5233333333335</v>
      </c>
      <c r="M255" s="25">
        <f t="shared" si="21"/>
        <v>1957.64</v>
      </c>
      <c r="N255" s="25">
        <f t="shared" si="22"/>
        <v>47.19138707831879</v>
      </c>
      <c r="O255" s="27">
        <f t="shared" si="18"/>
        <v>0.44031670043683835</v>
      </c>
      <c r="P255" s="27">
        <f t="shared" si="23"/>
        <v>0.5596832995631617</v>
      </c>
      <c r="R255" s="28"/>
    </row>
    <row r="256" spans="3:18" ht="15">
      <c r="C256" s="20"/>
      <c r="D256" s="29">
        <v>7203</v>
      </c>
      <c r="E256" s="36" t="s">
        <v>351</v>
      </c>
      <c r="F256" s="31" t="s">
        <v>354</v>
      </c>
      <c r="G256" s="24">
        <v>872460357</v>
      </c>
      <c r="H256" s="25">
        <f t="shared" si="19"/>
        <v>872460.3570000001</v>
      </c>
      <c r="I256" s="32">
        <v>7942.9</v>
      </c>
      <c r="J256" s="32">
        <v>8060.76</v>
      </c>
      <c r="K256" s="24">
        <v>8179.62</v>
      </c>
      <c r="L256" s="25">
        <f t="shared" si="20"/>
        <v>8061.093333333333</v>
      </c>
      <c r="M256" s="25">
        <f t="shared" si="21"/>
        <v>8179.62</v>
      </c>
      <c r="N256" s="25">
        <f t="shared" si="22"/>
        <v>106.66270034549284</v>
      </c>
      <c r="O256" s="27">
        <f t="shared" si="18"/>
        <v>0.99521059209103</v>
      </c>
      <c r="P256" s="27">
        <f t="shared" si="23"/>
        <v>0.004789407908969978</v>
      </c>
      <c r="R256" s="28"/>
    </row>
    <row r="257" spans="3:18" ht="15">
      <c r="C257" s="20"/>
      <c r="D257" s="33">
        <v>7204</v>
      </c>
      <c r="E257" s="36" t="s">
        <v>351</v>
      </c>
      <c r="F257" s="34" t="s">
        <v>355</v>
      </c>
      <c r="G257" s="24">
        <v>55931147</v>
      </c>
      <c r="H257" s="25">
        <f t="shared" si="19"/>
        <v>55931.147000000004</v>
      </c>
      <c r="I257" s="35">
        <v>1146.08</v>
      </c>
      <c r="J257" s="32">
        <v>1155.34</v>
      </c>
      <c r="K257" s="24">
        <v>1097.22</v>
      </c>
      <c r="L257" s="25">
        <f t="shared" si="20"/>
        <v>1132.88</v>
      </c>
      <c r="M257" s="25">
        <f t="shared" si="21"/>
        <v>1132.88</v>
      </c>
      <c r="N257" s="25">
        <f t="shared" si="22"/>
        <v>49.37076036296872</v>
      </c>
      <c r="O257" s="27">
        <f t="shared" si="18"/>
        <v>0.4606512257205448</v>
      </c>
      <c r="P257" s="27">
        <f t="shared" si="23"/>
        <v>0.5393487742794552</v>
      </c>
      <c r="R257" s="28"/>
    </row>
    <row r="258" spans="3:18" ht="15">
      <c r="C258" s="20"/>
      <c r="D258" s="29">
        <v>7205</v>
      </c>
      <c r="E258" s="36" t="s">
        <v>351</v>
      </c>
      <c r="F258" s="31" t="s">
        <v>356</v>
      </c>
      <c r="G258" s="24">
        <v>51736637</v>
      </c>
      <c r="H258" s="25">
        <f t="shared" si="19"/>
        <v>51736.637</v>
      </c>
      <c r="I258" s="32">
        <v>1085.43</v>
      </c>
      <c r="J258" s="32">
        <v>1132.99</v>
      </c>
      <c r="K258" s="24">
        <v>1201.36</v>
      </c>
      <c r="L258" s="25">
        <f t="shared" si="20"/>
        <v>1139.9266666666665</v>
      </c>
      <c r="M258" s="25">
        <f t="shared" si="21"/>
        <v>1201.36</v>
      </c>
      <c r="N258" s="25">
        <f t="shared" si="22"/>
        <v>43.065057101951126</v>
      </c>
      <c r="O258" s="27">
        <f t="shared" si="18"/>
        <v>0.40181620039659766</v>
      </c>
      <c r="P258" s="27">
        <f t="shared" si="23"/>
        <v>0.5981837996034023</v>
      </c>
      <c r="R258" s="28"/>
    </row>
    <row r="259" spans="3:18" ht="15">
      <c r="C259" s="20"/>
      <c r="D259" s="29">
        <v>7206</v>
      </c>
      <c r="E259" s="36" t="s">
        <v>351</v>
      </c>
      <c r="F259" s="31" t="s">
        <v>357</v>
      </c>
      <c r="G259" s="24">
        <v>67398367</v>
      </c>
      <c r="H259" s="25">
        <f t="shared" si="19"/>
        <v>67398.367</v>
      </c>
      <c r="I259" s="32">
        <v>1377.25</v>
      </c>
      <c r="J259" s="32">
        <v>1370.55</v>
      </c>
      <c r="K259" s="24">
        <v>1505.77</v>
      </c>
      <c r="L259" s="25">
        <f t="shared" si="20"/>
        <v>1417.8566666666666</v>
      </c>
      <c r="M259" s="25">
        <f t="shared" si="21"/>
        <v>1505.77</v>
      </c>
      <c r="N259" s="25">
        <f t="shared" si="22"/>
        <v>44.76006760660658</v>
      </c>
      <c r="O259" s="27">
        <f t="shared" si="18"/>
        <v>0.41763140479771105</v>
      </c>
      <c r="P259" s="27">
        <f t="shared" si="23"/>
        <v>0.582368595202289</v>
      </c>
      <c r="R259" s="28"/>
    </row>
    <row r="260" spans="3:18" ht="15">
      <c r="C260" s="20"/>
      <c r="D260" s="29">
        <v>7207</v>
      </c>
      <c r="E260" s="36" t="s">
        <v>351</v>
      </c>
      <c r="F260" s="31" t="s">
        <v>358</v>
      </c>
      <c r="G260" s="24">
        <v>989700562</v>
      </c>
      <c r="H260" s="25">
        <f t="shared" si="19"/>
        <v>989700.562</v>
      </c>
      <c r="I260" s="32">
        <v>12828.06</v>
      </c>
      <c r="J260" s="32">
        <v>13645.56</v>
      </c>
      <c r="K260" s="24">
        <v>14407.35</v>
      </c>
      <c r="L260" s="25">
        <f t="shared" si="20"/>
        <v>13626.99</v>
      </c>
      <c r="M260" s="25">
        <f t="shared" si="21"/>
        <v>14407.35</v>
      </c>
      <c r="N260" s="25">
        <f t="shared" si="22"/>
        <v>68.69414305892478</v>
      </c>
      <c r="O260" s="27">
        <f t="shared" si="18"/>
        <v>0.6409470092676808</v>
      </c>
      <c r="P260" s="27">
        <f t="shared" si="23"/>
        <v>0.3590529907323192</v>
      </c>
      <c r="R260" s="28"/>
    </row>
    <row r="261" spans="3:18" ht="15">
      <c r="C261" s="20"/>
      <c r="D261" s="29">
        <v>7208</v>
      </c>
      <c r="E261" s="36" t="s">
        <v>351</v>
      </c>
      <c r="F261" s="31" t="s">
        <v>359</v>
      </c>
      <c r="G261" s="24">
        <v>39029480</v>
      </c>
      <c r="H261" s="25">
        <f t="shared" si="19"/>
        <v>39029.48</v>
      </c>
      <c r="I261" s="32">
        <v>1117.92</v>
      </c>
      <c r="J261" s="32">
        <v>1138.77</v>
      </c>
      <c r="K261" s="24">
        <v>1153.68</v>
      </c>
      <c r="L261" s="25">
        <f t="shared" si="20"/>
        <v>1136.79</v>
      </c>
      <c r="M261" s="25">
        <f t="shared" si="21"/>
        <v>1153.68</v>
      </c>
      <c r="N261" s="25">
        <f t="shared" si="22"/>
        <v>33.83042091394494</v>
      </c>
      <c r="O261" s="27">
        <f t="shared" si="18"/>
        <v>0.315652923837481</v>
      </c>
      <c r="P261" s="27">
        <f t="shared" si="23"/>
        <v>0.684347076162519</v>
      </c>
      <c r="R261" s="28"/>
    </row>
    <row r="262" spans="3:18" ht="15">
      <c r="C262" s="20"/>
      <c r="D262" s="29">
        <v>7301</v>
      </c>
      <c r="E262" s="36" t="s">
        <v>360</v>
      </c>
      <c r="F262" s="31" t="s">
        <v>361</v>
      </c>
      <c r="G262" s="24">
        <v>49091856</v>
      </c>
      <c r="H262" s="25">
        <f t="shared" si="19"/>
        <v>49091.856</v>
      </c>
      <c r="I262" s="32">
        <v>1287.2</v>
      </c>
      <c r="J262" s="32">
        <v>1323.81</v>
      </c>
      <c r="K262" s="24">
        <v>1323.09</v>
      </c>
      <c r="L262" s="25">
        <f t="shared" si="20"/>
        <v>1311.3666666666668</v>
      </c>
      <c r="M262" s="25">
        <f t="shared" si="21"/>
        <v>1323.09</v>
      </c>
      <c r="N262" s="25">
        <f t="shared" si="22"/>
        <v>37.10394304242342</v>
      </c>
      <c r="O262" s="27">
        <f t="shared" si="18"/>
        <v>0.3461963460943114</v>
      </c>
      <c r="P262" s="27">
        <f t="shared" si="23"/>
        <v>0.6538036539056886</v>
      </c>
      <c r="R262" s="28"/>
    </row>
    <row r="263" spans="3:18" ht="15">
      <c r="C263" s="20"/>
      <c r="D263" s="33">
        <v>7302</v>
      </c>
      <c r="E263" s="36" t="s">
        <v>360</v>
      </c>
      <c r="F263" s="34" t="s">
        <v>362</v>
      </c>
      <c r="G263" s="24">
        <v>111247910</v>
      </c>
      <c r="H263" s="25">
        <f t="shared" si="19"/>
        <v>111247.91</v>
      </c>
      <c r="I263" s="35">
        <v>2669.57</v>
      </c>
      <c r="J263" s="32">
        <v>2782.5</v>
      </c>
      <c r="K263" s="24">
        <v>2827.55</v>
      </c>
      <c r="L263" s="25">
        <f t="shared" si="20"/>
        <v>2759.873333333333</v>
      </c>
      <c r="M263" s="25">
        <f t="shared" si="21"/>
        <v>2827.55</v>
      </c>
      <c r="N263" s="25">
        <f t="shared" si="22"/>
        <v>39.34427684744743</v>
      </c>
      <c r="O263" s="27">
        <f t="shared" si="18"/>
        <v>0.3670996602365331</v>
      </c>
      <c r="P263" s="27">
        <f t="shared" si="23"/>
        <v>0.6329003397634669</v>
      </c>
      <c r="R263" s="28"/>
    </row>
    <row r="264" spans="3:18" ht="15">
      <c r="C264" s="20"/>
      <c r="D264" s="29">
        <v>7303</v>
      </c>
      <c r="E264" s="36" t="s">
        <v>360</v>
      </c>
      <c r="F264" s="31" t="s">
        <v>363</v>
      </c>
      <c r="G264" s="24">
        <v>18030911</v>
      </c>
      <c r="H264" s="25">
        <f t="shared" si="19"/>
        <v>18030.911</v>
      </c>
      <c r="I264" s="32">
        <v>555.32</v>
      </c>
      <c r="J264" s="32">
        <v>555.01</v>
      </c>
      <c r="K264" s="24">
        <v>530.81</v>
      </c>
      <c r="L264" s="25">
        <f t="shared" si="20"/>
        <v>547.0466666666666</v>
      </c>
      <c r="M264" s="25">
        <f t="shared" si="21"/>
        <v>547.0466666666666</v>
      </c>
      <c r="N264" s="25">
        <f t="shared" si="22"/>
        <v>32.960462239662675</v>
      </c>
      <c r="O264" s="27">
        <f t="shared" si="18"/>
        <v>0.30753582119032524</v>
      </c>
      <c r="P264" s="27">
        <f t="shared" si="23"/>
        <v>0.6924641788096748</v>
      </c>
      <c r="R264" s="28"/>
    </row>
    <row r="265" spans="3:18" ht="15">
      <c r="C265" s="20"/>
      <c r="D265" s="29">
        <v>7304</v>
      </c>
      <c r="E265" s="36" t="s">
        <v>360</v>
      </c>
      <c r="F265" s="31" t="s">
        <v>364</v>
      </c>
      <c r="G265" s="24">
        <v>20746030</v>
      </c>
      <c r="H265" s="25">
        <f t="shared" si="19"/>
        <v>20746.03</v>
      </c>
      <c r="I265" s="32">
        <v>652.82</v>
      </c>
      <c r="J265" s="32">
        <v>674.99</v>
      </c>
      <c r="K265" s="24">
        <v>679.77</v>
      </c>
      <c r="L265" s="25">
        <f t="shared" si="20"/>
        <v>669.1933333333333</v>
      </c>
      <c r="M265" s="25">
        <f t="shared" si="21"/>
        <v>679.77</v>
      </c>
      <c r="N265" s="25">
        <f t="shared" si="22"/>
        <v>30.519190314371038</v>
      </c>
      <c r="O265" s="27">
        <f t="shared" si="18"/>
        <v>0.28475766471805325</v>
      </c>
      <c r="P265" s="27">
        <f t="shared" si="23"/>
        <v>0.7152423352819468</v>
      </c>
      <c r="R265" s="28"/>
    </row>
    <row r="266" spans="3:18" ht="15">
      <c r="C266" s="20"/>
      <c r="D266" s="29">
        <v>7307</v>
      </c>
      <c r="E266" s="36" t="s">
        <v>360</v>
      </c>
      <c r="F266" s="31" t="s">
        <v>365</v>
      </c>
      <c r="G266" s="24">
        <v>61653888</v>
      </c>
      <c r="H266" s="25">
        <f t="shared" si="19"/>
        <v>61653.888</v>
      </c>
      <c r="I266" s="32">
        <v>1246.18</v>
      </c>
      <c r="J266" s="32">
        <v>1283.78</v>
      </c>
      <c r="K266" s="24">
        <v>1293.99</v>
      </c>
      <c r="L266" s="25">
        <f t="shared" si="20"/>
        <v>1274.6499999999999</v>
      </c>
      <c r="M266" s="25">
        <f t="shared" si="21"/>
        <v>1293.99</v>
      </c>
      <c r="N266" s="25">
        <f t="shared" si="22"/>
        <v>47.646340389029284</v>
      </c>
      <c r="O266" s="27">
        <f t="shared" si="18"/>
        <v>0.4445616178471362</v>
      </c>
      <c r="P266" s="27">
        <f t="shared" si="23"/>
        <v>0.5554383821528638</v>
      </c>
      <c r="R266" s="28"/>
    </row>
    <row r="267" spans="3:18" ht="15">
      <c r="C267" s="20"/>
      <c r="D267" s="29">
        <v>7309</v>
      </c>
      <c r="E267" s="36" t="s">
        <v>360</v>
      </c>
      <c r="F267" s="31" t="s">
        <v>366</v>
      </c>
      <c r="G267" s="24">
        <v>21012789</v>
      </c>
      <c r="H267" s="25">
        <f t="shared" si="19"/>
        <v>21012.789</v>
      </c>
      <c r="I267" s="32">
        <v>737.27</v>
      </c>
      <c r="J267" s="32">
        <v>723.08</v>
      </c>
      <c r="K267" s="24">
        <v>725.16</v>
      </c>
      <c r="L267" s="25">
        <f t="shared" si="20"/>
        <v>728.5033333333332</v>
      </c>
      <c r="M267" s="25">
        <f t="shared" si="21"/>
        <v>728.5033333333332</v>
      </c>
      <c r="N267" s="25">
        <f t="shared" si="22"/>
        <v>28.84377879762619</v>
      </c>
      <c r="O267" s="27">
        <f t="shared" si="18"/>
        <v>0.2691253276201276</v>
      </c>
      <c r="P267" s="27">
        <f t="shared" si="23"/>
        <v>0.7308746723798725</v>
      </c>
      <c r="R267" s="28"/>
    </row>
    <row r="268" spans="3:18" ht="15">
      <c r="C268" s="20"/>
      <c r="D268" s="29">
        <v>7310</v>
      </c>
      <c r="E268" s="36" t="s">
        <v>360</v>
      </c>
      <c r="F268" s="31" t="s">
        <v>367</v>
      </c>
      <c r="G268" s="24">
        <v>28752535</v>
      </c>
      <c r="H268" s="25">
        <f t="shared" si="19"/>
        <v>28752.535</v>
      </c>
      <c r="I268" s="32">
        <v>822.48</v>
      </c>
      <c r="J268" s="32">
        <v>795.44</v>
      </c>
      <c r="K268" s="24">
        <v>799.57</v>
      </c>
      <c r="L268" s="25">
        <f t="shared" si="20"/>
        <v>805.83</v>
      </c>
      <c r="M268" s="25">
        <f t="shared" si="21"/>
        <v>805.83</v>
      </c>
      <c r="N268" s="25">
        <f t="shared" si="22"/>
        <v>35.68064604196915</v>
      </c>
      <c r="O268" s="27">
        <f t="shared" si="18"/>
        <v>0.33291634993862307</v>
      </c>
      <c r="P268" s="27">
        <f t="shared" si="23"/>
        <v>0.6670836500613769</v>
      </c>
      <c r="R268" s="28"/>
    </row>
    <row r="269" spans="3:18" ht="15">
      <c r="C269" s="20"/>
      <c r="D269" s="29">
        <v>7311</v>
      </c>
      <c r="E269" s="36" t="s">
        <v>360</v>
      </c>
      <c r="F269" s="31" t="s">
        <v>368</v>
      </c>
      <c r="G269" s="24">
        <v>304464266</v>
      </c>
      <c r="H269" s="25">
        <f t="shared" si="19"/>
        <v>304464.266</v>
      </c>
      <c r="I269" s="32">
        <v>3674</v>
      </c>
      <c r="J269" s="32">
        <v>3659.51</v>
      </c>
      <c r="K269" s="24">
        <v>3694.71</v>
      </c>
      <c r="L269" s="25">
        <f t="shared" si="20"/>
        <v>3676.0733333333337</v>
      </c>
      <c r="M269" s="25">
        <f t="shared" si="21"/>
        <v>3694.71</v>
      </c>
      <c r="N269" s="25">
        <f t="shared" si="22"/>
        <v>82.40545699121176</v>
      </c>
      <c r="O269" s="27">
        <f t="shared" si="18"/>
        <v>0.7688796868831685</v>
      </c>
      <c r="P269" s="27">
        <f t="shared" si="23"/>
        <v>0.23112031311683146</v>
      </c>
      <c r="R269" s="28"/>
    </row>
    <row r="270" spans="3:18" ht="15">
      <c r="C270" s="20"/>
      <c r="D270" s="33">
        <v>7401</v>
      </c>
      <c r="E270" s="36" t="s">
        <v>369</v>
      </c>
      <c r="F270" s="34" t="s">
        <v>370</v>
      </c>
      <c r="G270" s="24">
        <v>40356761</v>
      </c>
      <c r="H270" s="25">
        <f t="shared" si="19"/>
        <v>40356.761</v>
      </c>
      <c r="I270" s="35">
        <v>771.81</v>
      </c>
      <c r="J270" s="32">
        <v>727.52</v>
      </c>
      <c r="K270" s="24">
        <v>678.57</v>
      </c>
      <c r="L270" s="25">
        <f t="shared" si="20"/>
        <v>725.9666666666667</v>
      </c>
      <c r="M270" s="25">
        <f t="shared" si="21"/>
        <v>725.9666666666667</v>
      </c>
      <c r="N270" s="25">
        <f t="shared" si="22"/>
        <v>55.590377427797414</v>
      </c>
      <c r="O270" s="27">
        <f t="shared" si="18"/>
        <v>0.518683028418377</v>
      </c>
      <c r="P270" s="27">
        <f t="shared" si="23"/>
        <v>0.481316971581623</v>
      </c>
      <c r="R270" s="28"/>
    </row>
    <row r="271" spans="3:18" ht="15">
      <c r="C271" s="20"/>
      <c r="D271" s="29">
        <v>7403</v>
      </c>
      <c r="E271" s="36" t="s">
        <v>369</v>
      </c>
      <c r="F271" s="31" t="s">
        <v>371</v>
      </c>
      <c r="G271" s="24">
        <v>34528057</v>
      </c>
      <c r="H271" s="25">
        <f t="shared" si="19"/>
        <v>34528.057</v>
      </c>
      <c r="I271" s="32">
        <v>658.91</v>
      </c>
      <c r="J271" s="32">
        <v>650.54</v>
      </c>
      <c r="K271" s="24">
        <v>633.3</v>
      </c>
      <c r="L271" s="25">
        <f t="shared" si="20"/>
        <v>647.5833333333333</v>
      </c>
      <c r="M271" s="25">
        <f t="shared" si="21"/>
        <v>647.5833333333333</v>
      </c>
      <c r="N271" s="25">
        <f t="shared" si="22"/>
        <v>53.31832248101918</v>
      </c>
      <c r="O271" s="27">
        <f t="shared" si="18"/>
        <v>0.4974837418681367</v>
      </c>
      <c r="P271" s="27">
        <f t="shared" si="23"/>
        <v>0.5025162581318633</v>
      </c>
      <c r="R271" s="28"/>
    </row>
    <row r="272" spans="3:18" ht="15">
      <c r="C272" s="20"/>
      <c r="D272" s="29">
        <v>7503</v>
      </c>
      <c r="E272" s="36" t="s">
        <v>372</v>
      </c>
      <c r="F272" s="31" t="s">
        <v>373</v>
      </c>
      <c r="G272" s="24">
        <v>30215623</v>
      </c>
      <c r="H272" s="25">
        <f t="shared" si="19"/>
        <v>30215.623</v>
      </c>
      <c r="I272" s="32">
        <v>808.59</v>
      </c>
      <c r="J272" s="32">
        <v>834.95</v>
      </c>
      <c r="K272" s="24">
        <v>864.1</v>
      </c>
      <c r="L272" s="25">
        <f t="shared" si="20"/>
        <v>835.88</v>
      </c>
      <c r="M272" s="25">
        <f t="shared" si="21"/>
        <v>864.1</v>
      </c>
      <c r="N272" s="25">
        <f t="shared" si="22"/>
        <v>34.96773868765189</v>
      </c>
      <c r="O272" s="27">
        <f t="shared" si="18"/>
        <v>0.32626460619035863</v>
      </c>
      <c r="P272" s="27">
        <f t="shared" si="23"/>
        <v>0.6737353938096413</v>
      </c>
      <c r="R272" s="28"/>
    </row>
    <row r="273" spans="3:18" ht="15">
      <c r="C273" s="20"/>
      <c r="D273" s="29">
        <v>7504</v>
      </c>
      <c r="E273" s="36" t="s">
        <v>372</v>
      </c>
      <c r="F273" s="31" t="s">
        <v>374</v>
      </c>
      <c r="G273" s="24">
        <v>69906811</v>
      </c>
      <c r="H273" s="25">
        <f t="shared" si="19"/>
        <v>69906.811</v>
      </c>
      <c r="I273" s="32">
        <v>1753.09</v>
      </c>
      <c r="J273" s="32">
        <v>1779.49</v>
      </c>
      <c r="K273" s="24">
        <v>1749.27</v>
      </c>
      <c r="L273" s="25">
        <f t="shared" si="20"/>
        <v>1760.6166666666668</v>
      </c>
      <c r="M273" s="25">
        <f t="shared" si="21"/>
        <v>1760.6166666666668</v>
      </c>
      <c r="N273" s="25">
        <f t="shared" si="22"/>
        <v>39.70586688376232</v>
      </c>
      <c r="O273" s="27">
        <f t="shared" si="18"/>
        <v>0.370473456633676</v>
      </c>
      <c r="P273" s="27">
        <f t="shared" si="23"/>
        <v>0.629526543366324</v>
      </c>
      <c r="R273" s="28"/>
    </row>
    <row r="274" spans="3:18" ht="15">
      <c r="C274" s="20"/>
      <c r="D274" s="29">
        <v>7509</v>
      </c>
      <c r="E274" s="36" t="s">
        <v>372</v>
      </c>
      <c r="F274" s="31" t="s">
        <v>375</v>
      </c>
      <c r="G274" s="24">
        <v>18679063</v>
      </c>
      <c r="H274" s="25">
        <f t="shared" si="19"/>
        <v>18679.063000000002</v>
      </c>
      <c r="I274" s="32">
        <v>424.52</v>
      </c>
      <c r="J274" s="32">
        <v>423.34</v>
      </c>
      <c r="K274" s="24">
        <v>431.44</v>
      </c>
      <c r="L274" s="25">
        <f t="shared" si="20"/>
        <v>426.43333333333334</v>
      </c>
      <c r="M274" s="25">
        <f t="shared" si="21"/>
        <v>431.44</v>
      </c>
      <c r="N274" s="25">
        <f t="shared" si="22"/>
        <v>43.29469451140368</v>
      </c>
      <c r="O274" s="27">
        <f t="shared" si="18"/>
        <v>0.4039588199017036</v>
      </c>
      <c r="P274" s="27">
        <f t="shared" si="23"/>
        <v>0.5960411800982963</v>
      </c>
      <c r="R274" s="28"/>
    </row>
    <row r="275" spans="3:18" ht="15">
      <c r="C275" s="20"/>
      <c r="D275" s="33">
        <v>7510</v>
      </c>
      <c r="E275" s="36" t="s">
        <v>372</v>
      </c>
      <c r="F275" s="34" t="s">
        <v>376</v>
      </c>
      <c r="G275" s="24">
        <v>48236745</v>
      </c>
      <c r="H275" s="25">
        <f t="shared" si="19"/>
        <v>48236.745</v>
      </c>
      <c r="I275" s="35">
        <v>1120.16</v>
      </c>
      <c r="J275" s="32">
        <v>1099.73</v>
      </c>
      <c r="K275" s="24">
        <v>1084.15</v>
      </c>
      <c r="L275" s="25">
        <f t="shared" si="20"/>
        <v>1101.3466666666668</v>
      </c>
      <c r="M275" s="25">
        <f t="shared" si="21"/>
        <v>1101.3466666666668</v>
      </c>
      <c r="N275" s="25">
        <f t="shared" si="22"/>
        <v>43.7979670342974</v>
      </c>
      <c r="O275" s="27">
        <f t="shared" si="18"/>
        <v>0.40865457712395525</v>
      </c>
      <c r="P275" s="27">
        <f t="shared" si="23"/>
        <v>0.5913454228760447</v>
      </c>
      <c r="R275" s="28"/>
    </row>
    <row r="276" spans="7:10" ht="15">
      <c r="G276" s="37"/>
      <c r="I276" s="9"/>
      <c r="J276" s="37"/>
    </row>
    <row r="277" spans="7:24" ht="15">
      <c r="G277" s="8">
        <f>SUM(G23:G275)</f>
        <v>29284263567</v>
      </c>
      <c r="H277" s="8">
        <f>SUM(H23:H275)</f>
        <v>29284263.567</v>
      </c>
      <c r="I277" s="9">
        <f>SUM(I23:I276)</f>
        <v>444584.3500000001</v>
      </c>
      <c r="J277" s="8">
        <f>SUM(J23:J275)</f>
        <v>446712.64999999997</v>
      </c>
      <c r="K277" s="8">
        <f>SUM(K23:K275)</f>
        <v>450174.0199999998</v>
      </c>
      <c r="L277" s="8">
        <f>SUM(L23:L275)</f>
        <v>447157.0066666667</v>
      </c>
      <c r="M277" s="8">
        <f>SUM(M23:M275)</f>
        <v>453725.98666666663</v>
      </c>
      <c r="N277" s="8"/>
      <c r="O277" s="8"/>
      <c r="P277" s="8"/>
      <c r="Q277" s="8"/>
      <c r="R277" s="8"/>
      <c r="S277" s="8"/>
      <c r="T277" s="8"/>
      <c r="U277" s="8"/>
      <c r="V277" s="8">
        <f>SUM(V23:V275)</f>
        <v>0</v>
      </c>
      <c r="W277" s="8">
        <f>SUM(W23:W275)</f>
        <v>0</v>
      </c>
      <c r="X277" s="8">
        <f>SUM(X23:X275)</f>
        <v>0</v>
      </c>
    </row>
    <row r="278" spans="7:11" ht="15">
      <c r="G278" s="38"/>
      <c r="I278" s="8"/>
      <c r="K278" s="8"/>
    </row>
    <row r="279" spans="9:11" ht="15">
      <c r="I279" s="8"/>
      <c r="J279" s="8"/>
      <c r="K279" s="8"/>
    </row>
    <row r="280" spans="9:11" ht="15">
      <c r="I280" s="8"/>
      <c r="K280" s="8"/>
    </row>
    <row r="281" spans="9:11" ht="15">
      <c r="I281" s="8"/>
      <c r="K281" s="8"/>
    </row>
    <row r="282" spans="7:13" ht="15">
      <c r="G282" s="8"/>
      <c r="H282" s="8"/>
      <c r="I282" s="8"/>
      <c r="J282" s="8"/>
      <c r="K282" s="8"/>
      <c r="L282" s="8"/>
      <c r="M282" s="8"/>
    </row>
    <row r="283" spans="7:13" ht="15">
      <c r="G283" s="8"/>
      <c r="H283" s="8"/>
      <c r="I283" s="8"/>
      <c r="J283" s="8"/>
      <c r="K283" s="8"/>
      <c r="L283" s="8"/>
      <c r="M283" s="8"/>
    </row>
    <row r="284" spans="9:11" ht="15">
      <c r="I284" s="8"/>
      <c r="K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</sheetData>
  <sheetProtection password="CC10" sheet="1" objects="1" scenarios="1"/>
  <mergeCells count="3">
    <mergeCell ref="F1:P1"/>
    <mergeCell ref="F2:P2"/>
    <mergeCell ref="F3:P3"/>
  </mergeCells>
  <printOptions horizontalCentered="1"/>
  <pageMargins left="0.25" right="0.25" top="0.5" bottom="0.5" header="0.5" footer="0.2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acarlton</cp:lastModifiedBy>
  <cp:lastPrinted>2005-06-20T15:04:13Z</cp:lastPrinted>
  <dcterms:created xsi:type="dcterms:W3CDTF">2005-06-20T14:49:57Z</dcterms:created>
  <dcterms:modified xsi:type="dcterms:W3CDTF">2005-06-20T15:04:28Z</dcterms:modified>
  <cp:category/>
  <cp:version/>
  <cp:contentType/>
  <cp:contentStatus/>
</cp:coreProperties>
</file>