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85" activeTab="0"/>
  </bookViews>
  <sheets>
    <sheet name="2006" sheetId="1" r:id="rId1"/>
  </sheets>
  <definedNames>
    <definedName name="_xlnm.Print_Area" localSheetId="0">'2006'!$A$3:$S$273</definedName>
    <definedName name="_xlnm.Print_Titles" localSheetId="0">'2006'!$1:$2</definedName>
  </definedNames>
  <calcPr fullCalcOnLoad="1"/>
</workbook>
</file>

<file path=xl/sharedStrings.xml><?xml version="1.0" encoding="utf-8"?>
<sst xmlns="http://schemas.openxmlformats.org/spreadsheetml/2006/main" count="554" uniqueCount="390">
  <si>
    <t>2005-2006</t>
  </si>
  <si>
    <t>2005 MILLAGE RATES</t>
  </si>
  <si>
    <t>NON-BONDED DEBT</t>
  </si>
  <si>
    <t>LEA</t>
  </si>
  <si>
    <t>COUNTY</t>
  </si>
  <si>
    <t>DISTRICT</t>
  </si>
  <si>
    <t>ASSESSED VALUATION</t>
  </si>
  <si>
    <t>K-12    ADM</t>
  </si>
  <si>
    <t>M &amp; O</t>
  </si>
  <si>
    <t>DM &amp; O</t>
  </si>
  <si>
    <t>D S</t>
  </si>
  <si>
    <t>REVOLVING LOAN PROGRAM</t>
  </si>
  <si>
    <t>MISC &amp; REFUNDING</t>
  </si>
  <si>
    <t>CONSTRUCTION    &amp; EQUIPMENT</t>
  </si>
  <si>
    <t>SCHOOL       BUS</t>
  </si>
  <si>
    <t>INSTALLMENT CONTRACT</t>
  </si>
  <si>
    <t>LEASE PURCHASE</t>
  </si>
  <si>
    <t>POSTDATED WARRANT</t>
  </si>
  <si>
    <t>BONDED          DEBT</t>
  </si>
  <si>
    <t>TOTAL INDEBTEDNESS</t>
  </si>
  <si>
    <t>SAVINGS CONTRACT</t>
  </si>
  <si>
    <t>DEBT RATIO</t>
  </si>
  <si>
    <t xml:space="preserve"> Arkansas        </t>
  </si>
  <si>
    <t>Dewitt</t>
  </si>
  <si>
    <t xml:space="preserve">Stuttgart           </t>
  </si>
  <si>
    <t xml:space="preserve"> Ashley          </t>
  </si>
  <si>
    <t xml:space="preserve">Crossett            </t>
  </si>
  <si>
    <t>Hamburg</t>
  </si>
  <si>
    <t xml:space="preserve"> Baxter          </t>
  </si>
  <si>
    <t xml:space="preserve">Cotter              </t>
  </si>
  <si>
    <t xml:space="preserve">Mountain Home </t>
  </si>
  <si>
    <t xml:space="preserve">Norfork             </t>
  </si>
  <si>
    <t xml:space="preserve"> Benton 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</si>
  <si>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</si>
  <si>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</si>
  <si>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</si>
  <si>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</si>
  <si>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</si>
  <si>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</t>
  </si>
  <si>
    <t xml:space="preserve">Pea Ridge </t>
  </si>
  <si>
    <t xml:space="preserve"> Boone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</si>
  <si>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</si>
  <si>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</si>
  <si>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</si>
  <si>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</si>
  <si>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</t>
  </si>
  <si>
    <t xml:space="preserve">Lead Hill </t>
  </si>
  <si>
    <t xml:space="preserve"> Bradley         </t>
  </si>
  <si>
    <t xml:space="preserve">Hermitage           </t>
  </si>
  <si>
    <t xml:space="preserve">Warren              </t>
  </si>
  <si>
    <t xml:space="preserve"> Calhoun         </t>
  </si>
  <si>
    <t xml:space="preserve">Hampton             </t>
  </si>
  <si>
    <t xml:space="preserve"> Carroll         </t>
  </si>
  <si>
    <t xml:space="preserve">Berryville          </t>
  </si>
  <si>
    <t xml:space="preserve">Eureka Springs </t>
  </si>
  <si>
    <t xml:space="preserve">Green Forest </t>
  </si>
  <si>
    <t xml:space="preserve"> Chicot          </t>
  </si>
  <si>
    <t xml:space="preserve">Dermott             </t>
  </si>
  <si>
    <t xml:space="preserve">Eudora              </t>
  </si>
  <si>
    <t>Lakeside</t>
  </si>
  <si>
    <t xml:space="preserve"> Clark           </t>
  </si>
  <si>
    <t xml:space="preserve">Arkadelphia         </t>
  </si>
  <si>
    <t xml:space="preserve">Gurdon              </t>
  </si>
  <si>
    <t xml:space="preserve"> Clay 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</si>
  <si>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</si>
  <si>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</si>
  <si>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</si>
  <si>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</si>
  <si>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</si>
  <si>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 Cleburne       </t>
  </si>
  <si>
    <t>Concord - Wilburn +</t>
  </si>
  <si>
    <t xml:space="preserve"> Cleburne        </t>
  </si>
  <si>
    <t xml:space="preserve">Heber Springs </t>
  </si>
  <si>
    <t xml:space="preserve">Quitman             </t>
  </si>
  <si>
    <t xml:space="preserve">West Side </t>
  </si>
  <si>
    <t xml:space="preserve"> Cleveland 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</si>
  <si>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</si>
  <si>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</si>
  <si>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</si>
  <si>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</si>
  <si>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</si>
  <si>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 xml:space="preserve"> Columbia        </t>
  </si>
  <si>
    <t xml:space="preserve">Waldo               </t>
  </si>
  <si>
    <t>Emerson-Taylor</t>
  </si>
  <si>
    <t xml:space="preserve"> Conway          </t>
  </si>
  <si>
    <t xml:space="preserve">Nemo Vista </t>
  </si>
  <si>
    <t xml:space="preserve">Wonderview          </t>
  </si>
  <si>
    <t>South Conway County</t>
  </si>
  <si>
    <t xml:space="preserve"> Craighead       </t>
  </si>
  <si>
    <t xml:space="preserve">Bay                 </t>
  </si>
  <si>
    <t xml:space="preserve">Westside Consolidated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</si>
  <si>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</si>
  <si>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</si>
  <si>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</si>
  <si>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</si>
  <si>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</t>
  </si>
  <si>
    <t xml:space="preserve">Riverside           </t>
  </si>
  <si>
    <t xml:space="preserve"> Crawford 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</si>
  <si>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</si>
  <si>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</si>
  <si>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</si>
  <si>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</si>
  <si>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Mulberry/Pleasant View Bi-County</t>
  </si>
  <si>
    <t xml:space="preserve">Van Buren </t>
  </si>
  <si>
    <t xml:space="preserve"> Crittenden      </t>
  </si>
  <si>
    <t xml:space="preserve">Earle               </t>
  </si>
  <si>
    <t xml:space="preserve">West Memphis </t>
  </si>
  <si>
    <t>Marion</t>
  </si>
  <si>
    <t xml:space="preserve">Turrell             </t>
  </si>
  <si>
    <t xml:space="preserve"> Cross           </t>
  </si>
  <si>
    <t xml:space="preserve">Cross County </t>
  </si>
  <si>
    <t xml:space="preserve">Parkin              </t>
  </si>
  <si>
    <t xml:space="preserve">Wynne               </t>
  </si>
  <si>
    <t xml:space="preserve"> Dallas          </t>
  </si>
  <si>
    <t xml:space="preserve">Fordyce             </t>
  </si>
  <si>
    <t xml:space="preserve"> Desha</t>
  </si>
  <si>
    <t>Dumas</t>
  </si>
  <si>
    <t>Mcgehee</t>
  </si>
  <si>
    <t xml:space="preserve"> Drew            </t>
  </si>
  <si>
    <t xml:space="preserve">Drew Central </t>
  </si>
  <si>
    <t xml:space="preserve">Monticello          </t>
  </si>
  <si>
    <t xml:space="preserve"> Faulkner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</si>
  <si>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</si>
  <si>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</si>
  <si>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</si>
  <si>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</si>
  <si>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</t>
  </si>
  <si>
    <t xml:space="preserve">Vilonia             </t>
  </si>
  <si>
    <t xml:space="preserve"> Franklin        </t>
  </si>
  <si>
    <t xml:space="preserve">Charleston          </t>
  </si>
  <si>
    <t xml:space="preserve">County Line </t>
  </si>
  <si>
    <t xml:space="preserve"> Franklin</t>
  </si>
  <si>
    <t>Ozark</t>
  </si>
  <si>
    <t xml:space="preserve"> Fulton          </t>
  </si>
  <si>
    <t xml:space="preserve">Mammoth Spring </t>
  </si>
  <si>
    <t xml:space="preserve">Salem               </t>
  </si>
  <si>
    <t xml:space="preserve">Viola               </t>
  </si>
  <si>
    <t xml:space="preserve"> Garland         </t>
  </si>
  <si>
    <t xml:space="preserve">Cutter-Morning Star </t>
  </si>
  <si>
    <t xml:space="preserve">Fountain Lake </t>
  </si>
  <si>
    <t xml:space="preserve">Hot Springs </t>
  </si>
  <si>
    <t xml:space="preserve">Jessieville         </t>
  </si>
  <si>
    <t xml:space="preserve">Lake Hamilton </t>
  </si>
  <si>
    <t xml:space="preserve">Lakeside       </t>
  </si>
  <si>
    <t xml:space="preserve">Mountain Pine </t>
  </si>
  <si>
    <t xml:space="preserve"> Grant           </t>
  </si>
  <si>
    <t xml:space="preserve">Poyen               </t>
  </si>
  <si>
    <t xml:space="preserve">Sheridan            </t>
  </si>
  <si>
    <t xml:space="preserve"> Greene 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</si>
  <si>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</si>
  <si>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</si>
  <si>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</si>
  <si>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</si>
  <si>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</si>
  <si>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</si>
  <si>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 Hempstead       </t>
  </si>
  <si>
    <t xml:space="preserve">Hope                </t>
  </si>
  <si>
    <t xml:space="preserve">Spring Hill </t>
  </si>
  <si>
    <t xml:space="preserve"> Hot Spring </t>
  </si>
  <si>
    <t xml:space="preserve">Bismarck            </t>
  </si>
  <si>
    <t xml:space="preserve">Glen Rose </t>
  </si>
  <si>
    <t xml:space="preserve">Magnet Cove </t>
  </si>
  <si>
    <t xml:space="preserve"> Hot Spring</t>
  </si>
  <si>
    <t>Malvern</t>
  </si>
  <si>
    <t xml:space="preserve">Ouachita            </t>
  </si>
  <si>
    <t xml:space="preserve"> Howard 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</si>
  <si>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</si>
  <si>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</si>
  <si>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</si>
  <si>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</si>
  <si>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 Independence    </t>
  </si>
  <si>
    <t xml:space="preserve">Batesville          </t>
  </si>
  <si>
    <t xml:space="preserve">Cushman             </t>
  </si>
  <si>
    <t>Southside</t>
  </si>
  <si>
    <t xml:space="preserve">Midland             </t>
  </si>
  <si>
    <t xml:space="preserve"> Independence</t>
  </si>
  <si>
    <t>Cedar Ridge</t>
  </si>
  <si>
    <t xml:space="preserve"> Izard           </t>
  </si>
  <si>
    <t xml:space="preserve">Calico Rock </t>
  </si>
  <si>
    <t xml:space="preserve"> Izard</t>
  </si>
  <si>
    <t>Melbourne</t>
  </si>
  <si>
    <t>Izard County Consolidated</t>
  </si>
  <si>
    <t xml:space="preserve"> Jackson         </t>
  </si>
  <si>
    <t xml:space="preserve">Newport             </t>
  </si>
  <si>
    <t xml:space="preserve"> Jackson</t>
  </si>
  <si>
    <t>Jackson County</t>
  </si>
  <si>
    <t xml:space="preserve"> Jefferson       </t>
  </si>
  <si>
    <t>Altheimer Unified</t>
  </si>
  <si>
    <t xml:space="preserve">Dollarway           </t>
  </si>
  <si>
    <t xml:space="preserve">Pine Bluff </t>
  </si>
  <si>
    <t xml:space="preserve">Watson Chapel </t>
  </si>
  <si>
    <t xml:space="preserve">White Hall </t>
  </si>
  <si>
    <t xml:space="preserve"> Johnson         </t>
  </si>
  <si>
    <t xml:space="preserve">Clarksville         </t>
  </si>
  <si>
    <t xml:space="preserve">Lamar               </t>
  </si>
  <si>
    <t xml:space="preserve">Westside   </t>
  </si>
  <si>
    <t xml:space="preserve"> Lafayette       </t>
  </si>
  <si>
    <t xml:space="preserve">Bradley             </t>
  </si>
  <si>
    <t>Lafayette County</t>
  </si>
  <si>
    <t xml:space="preserve"> Lawrence        </t>
  </si>
  <si>
    <t xml:space="preserve">Black Rock </t>
  </si>
  <si>
    <t xml:space="preserve">Hoxie               </t>
  </si>
  <si>
    <t xml:space="preserve">Sloan-Hendrix       </t>
  </si>
  <si>
    <t xml:space="preserve">Walnut Ridge </t>
  </si>
  <si>
    <t xml:space="preserve"> Lawrence</t>
  </si>
  <si>
    <t>Hillcrest</t>
  </si>
  <si>
    <t xml:space="preserve"> Lee             </t>
  </si>
  <si>
    <t xml:space="preserve">Lee County </t>
  </si>
  <si>
    <t xml:space="preserve"> Lincoln</t>
  </si>
  <si>
    <t>Star City</t>
  </si>
  <si>
    <t xml:space="preserve"> Little River </t>
  </si>
  <si>
    <t xml:space="preserve">Ashdown             </t>
  </si>
  <si>
    <t xml:space="preserve">Foreman             </t>
  </si>
  <si>
    <t xml:space="preserve"> Logan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</si>
  <si>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</si>
  <si>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</si>
  <si>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</si>
  <si>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</si>
  <si>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 Lonoke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</si>
  <si>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</si>
  <si>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</si>
  <si>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</si>
  <si>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</si>
  <si>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</si>
  <si>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</si>
  <si>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>Huntsville - St. Paul +</t>
  </si>
  <si>
    <t xml:space="preserve"> Marion          </t>
  </si>
  <si>
    <t xml:space="preserve">Flippin             </t>
  </si>
  <si>
    <t>Yellville-Summit</t>
  </si>
  <si>
    <t xml:space="preserve"> Miller          </t>
  </si>
  <si>
    <t xml:space="preserve">Genoa Central </t>
  </si>
  <si>
    <t xml:space="preserve"> Miller</t>
  </si>
  <si>
    <t>Fouke</t>
  </si>
  <si>
    <t xml:space="preserve">Texarkana           </t>
  </si>
  <si>
    <t xml:space="preserve"> Mississippi     </t>
  </si>
  <si>
    <t xml:space="preserve">Armorel             </t>
  </si>
  <si>
    <t xml:space="preserve">Blytheville         </t>
  </si>
  <si>
    <t xml:space="preserve">South Mississippi County </t>
  </si>
  <si>
    <t xml:space="preserve">Gosnell             </t>
  </si>
  <si>
    <t xml:space="preserve">Manila              </t>
  </si>
  <si>
    <t xml:space="preserve">Osceola             </t>
  </si>
  <si>
    <t xml:space="preserve"> Monroe          </t>
  </si>
  <si>
    <t xml:space="preserve">Brinkley            </t>
  </si>
  <si>
    <t xml:space="preserve"> Monroe</t>
  </si>
  <si>
    <t>Clarendon</t>
  </si>
  <si>
    <t xml:space="preserve"> Monroe         </t>
  </si>
  <si>
    <t>Clarendon - Holly Grove +</t>
  </si>
  <si>
    <t xml:space="preserve"> Montgomery      </t>
  </si>
  <si>
    <t xml:space="preserve">Caddo Hills </t>
  </si>
  <si>
    <t xml:space="preserve">Mount Ida </t>
  </si>
  <si>
    <t xml:space="preserve"> Nevada          </t>
  </si>
  <si>
    <t xml:space="preserve">Prescott            </t>
  </si>
  <si>
    <t xml:space="preserve">Nevada    </t>
  </si>
  <si>
    <t xml:space="preserve"> Newton</t>
  </si>
  <si>
    <t>Jasper</t>
  </si>
  <si>
    <t>Deer/Mt. Judea</t>
  </si>
  <si>
    <t xml:space="preserve"> Ouachita        </t>
  </si>
  <si>
    <t xml:space="preserve">Bearden             </t>
  </si>
  <si>
    <t xml:space="preserve">Camden-Fairview         </t>
  </si>
  <si>
    <t>Harmony Grove</t>
  </si>
  <si>
    <t>Stephens</t>
  </si>
  <si>
    <t xml:space="preserve"> Perry           </t>
  </si>
  <si>
    <t xml:space="preserve">East End </t>
  </si>
  <si>
    <t xml:space="preserve">Perryville          </t>
  </si>
  <si>
    <t xml:space="preserve"> Phillips        </t>
  </si>
  <si>
    <t>Barton-Lexa</t>
  </si>
  <si>
    <t>Barton-Lexa - Lake View +</t>
  </si>
  <si>
    <t xml:space="preserve">Elaine              </t>
  </si>
  <si>
    <t xml:space="preserve">Helena-W Helena </t>
  </si>
  <si>
    <t xml:space="preserve">Marvell             </t>
  </si>
  <si>
    <t xml:space="preserve"> Pike 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</si>
  <si>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</si>
  <si>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</si>
  <si>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</si>
  <si>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</si>
  <si>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 Poinsett        </t>
  </si>
  <si>
    <t xml:space="preserve">Harrisburg          </t>
  </si>
  <si>
    <t xml:space="preserve">Marked Tree </t>
  </si>
  <si>
    <t xml:space="preserve">Trumann             </t>
  </si>
  <si>
    <t xml:space="preserve">Weiner              </t>
  </si>
  <si>
    <t xml:space="preserve">East Poinsett County </t>
  </si>
  <si>
    <t xml:space="preserve"> Polk            </t>
  </si>
  <si>
    <t>Mena</t>
  </si>
  <si>
    <t xml:space="preserve">Van Cove </t>
  </si>
  <si>
    <t>Wickes</t>
  </si>
  <si>
    <t>Ouachita River</t>
  </si>
  <si>
    <t xml:space="preserve"> Pope 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</si>
  <si>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</si>
  <si>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</si>
  <si>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</si>
  <si>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</si>
  <si>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</si>
  <si>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 Prairie         </t>
  </si>
  <si>
    <t xml:space="preserve">Des Arc </t>
  </si>
  <si>
    <t xml:space="preserve">Devalls Bluff </t>
  </si>
  <si>
    <t xml:space="preserve">Hazen               </t>
  </si>
  <si>
    <t xml:space="preserve"> Pulaski         </t>
  </si>
  <si>
    <t xml:space="preserve">Little Rock </t>
  </si>
  <si>
    <t>North Little Rock</t>
  </si>
  <si>
    <t xml:space="preserve">Pulaski County </t>
  </si>
  <si>
    <t xml:space="preserve"> Randolph        </t>
  </si>
  <si>
    <t xml:space="preserve">Maynard             </t>
  </si>
  <si>
    <t xml:space="preserve">Pocahontas          </t>
  </si>
  <si>
    <t xml:space="preserve"> St Francis </t>
  </si>
  <si>
    <t xml:space="preserve">Forrest City </t>
  </si>
  <si>
    <t xml:space="preserve">Hughes              </t>
  </si>
  <si>
    <t xml:space="preserve">Palestine-Wheatley     </t>
  </si>
  <si>
    <t xml:space="preserve"> Saline          </t>
  </si>
  <si>
    <t xml:space="preserve">Bauxite             </t>
  </si>
  <si>
    <t xml:space="preserve">Benton              </t>
  </si>
  <si>
    <t>Bryant</t>
  </si>
  <si>
    <t xml:space="preserve">Harmony Grove </t>
  </si>
  <si>
    <t xml:space="preserve"> Scott           </t>
  </si>
  <si>
    <t xml:space="preserve">Waldron             </t>
  </si>
  <si>
    <t xml:space="preserve"> Searcy</t>
  </si>
  <si>
    <t>Searcy County</t>
  </si>
  <si>
    <t>Ozark Mountain</t>
  </si>
  <si>
    <t xml:space="preserve"> Sebastian       </t>
  </si>
  <si>
    <t xml:space="preserve">Fort Smith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</si>
  <si>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</si>
  <si>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</si>
  <si>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</si>
  <si>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</si>
  <si>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</si>
  <si>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 Sevier          </t>
  </si>
  <si>
    <t xml:space="preserve">DeQueen             </t>
  </si>
  <si>
    <t xml:space="preserve">Horatio             </t>
  </si>
  <si>
    <t xml:space="preserve">Lockesburg          </t>
  </si>
  <si>
    <t xml:space="preserve"> Sharp</t>
  </si>
  <si>
    <t>Cave City</t>
  </si>
  <si>
    <t xml:space="preserve"> Sharp           </t>
  </si>
  <si>
    <t xml:space="preserve">Highland            </t>
  </si>
  <si>
    <t>Twin Rivers</t>
  </si>
  <si>
    <t xml:space="preserve"> Stone</t>
  </si>
  <si>
    <t xml:space="preserve">Mountain View </t>
  </si>
  <si>
    <t xml:space="preserve"> Union           </t>
  </si>
  <si>
    <t>El Dorado</t>
  </si>
  <si>
    <t xml:space="preserve">Junction City </t>
  </si>
  <si>
    <t xml:space="preserve">Norphlet            </t>
  </si>
  <si>
    <t xml:space="preserve">Parkers Chapel </t>
  </si>
  <si>
    <t>Smackover</t>
  </si>
  <si>
    <t>Strong-Huttig</t>
  </si>
  <si>
    <t xml:space="preserve"> Van Buren </t>
  </si>
  <si>
    <t>Clinton</t>
  </si>
  <si>
    <t xml:space="preserve">Shirley             </t>
  </si>
  <si>
    <t xml:space="preserve">South Side </t>
  </si>
  <si>
    <t xml:space="preserve"> Washington     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</si>
  <si>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</si>
  <si>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</si>
  <si>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</si>
  <si>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</si>
  <si>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</t>
  </si>
  <si>
    <t xml:space="preserve">Prairie Grove </t>
  </si>
  <si>
    <t xml:space="preserve">Springdale          </t>
  </si>
  <si>
    <t xml:space="preserve">West Fork </t>
  </si>
  <si>
    <t xml:space="preserve"> White           </t>
  </si>
  <si>
    <t xml:space="preserve">Bald Knob </t>
  </si>
  <si>
    <t>Beebe</t>
  </si>
  <si>
    <t xml:space="preserve">Bradford            </t>
  </si>
  <si>
    <t xml:space="preserve">White County Central </t>
  </si>
  <si>
    <t xml:space="preserve">Riverview           </t>
  </si>
  <si>
    <t xml:space="preserve">Pangburn            </t>
  </si>
  <si>
    <t xml:space="preserve">Rose Bud </t>
  </si>
  <si>
    <t xml:space="preserve">Searcy Special </t>
  </si>
  <si>
    <t xml:space="preserve"> Woodruff        </t>
  </si>
  <si>
    <t>Augusta</t>
  </si>
  <si>
    <t xml:space="preserve">Mccrory             </t>
  </si>
  <si>
    <t xml:space="preserve"> Yell            </t>
  </si>
  <si>
    <t xml:space="preserve">Danville            </t>
  </si>
  <si>
    <t xml:space="preserve">Dardanelle          </t>
  </si>
  <si>
    <t xml:space="preserve">Western Yell County </t>
  </si>
  <si>
    <t>Two Rivers</t>
  </si>
  <si>
    <t>District Total</t>
  </si>
  <si>
    <t>Education Cooperatives</t>
  </si>
  <si>
    <t>1020</t>
  </si>
  <si>
    <t>Dawson</t>
  </si>
  <si>
    <t>Southeast Arkansas</t>
  </si>
  <si>
    <t>North Central Arkansas</t>
  </si>
  <si>
    <t>Arkansas River</t>
  </si>
  <si>
    <t>Northeast Arkansas</t>
  </si>
  <si>
    <t>Crowley's Ridge</t>
  </si>
  <si>
    <t>Cooperative Total</t>
  </si>
  <si>
    <t>Grand Total</t>
  </si>
  <si>
    <t>Clark</t>
  </si>
  <si>
    <t>Drew</t>
  </si>
  <si>
    <t>Izard</t>
  </si>
  <si>
    <t>Jefferson</t>
  </si>
  <si>
    <t>Lawrence</t>
  </si>
  <si>
    <t>Poinsett</t>
  </si>
  <si>
    <t>ENERGY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</si>
</sst>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#,##0.0"/>
  </numFmts>
  <fonts count="3">
    <font>
      <sz val="9"/>
      <name val="Tahoma"/>
      <family val="0"/>
    </font>
    <font>
      <b/>
      <sz val="12"/>
      <color indexed="8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15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16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9" fontId="1" fillId="0" borderId="3" xfId="0" applyNumberFormat="1" applyFont="1" applyFill="1" applyBorder="1" applyAlignment="1">
      <alignment vertical="center"/>
    </xf>
    <xf numFmtId="4" fontId="1" fillId="0" borderId="3" xfId="15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4"/>
  <sheetViews>
    <sheetView tabSelected="1" zoomScale="70" zoomScaleNormal="70" workbookViewId="0" topLeftCell="A1">
      <selection activeCell="A1" sqref="A1"/>
    </sheetView>
  </sheetViews>
  <sheetFormatPr defaultColWidth="9.140625" defaultRowHeight="11.25"/>
  <cols>
    <col min="1" max="1" width="14.7109375" style="0" customWidth="1"/>
    <col min="2" max="2" width="20.28125" style="0" customWidth="1"/>
    <col min="3" max="3" width="42.00390625" style="0" customWidth="1"/>
    <col min="4" max="4" width="26.7109375" style="0" customWidth="1"/>
    <col min="5" max="5" width="16.28125" style="0" customWidth="1"/>
    <col min="6" max="8" width="10.7109375" style="0" customWidth="1"/>
    <col min="9" max="9" width="23.28125" style="0" customWidth="1"/>
    <col min="10" max="10" width="18.140625" style="0" hidden="1" customWidth="1"/>
    <col min="11" max="11" width="24.57421875" style="0" hidden="1" customWidth="1"/>
    <col min="12" max="12" width="18.7109375" style="0" hidden="1" customWidth="1"/>
    <col min="13" max="18" width="23.28125" style="0" customWidth="1"/>
    <col min="19" max="19" width="11.00390625" style="0" customWidth="1"/>
  </cols>
  <sheetData>
    <row r="1" spans="1:19" ht="30.75" customHeight="1" thickTop="1">
      <c r="A1" s="1"/>
      <c r="B1" s="1"/>
      <c r="C1" s="1"/>
      <c r="D1" s="2">
        <v>2005</v>
      </c>
      <c r="E1" s="2" t="s">
        <v>0</v>
      </c>
      <c r="F1" s="31" t="s">
        <v>1</v>
      </c>
      <c r="G1" s="31"/>
      <c r="H1" s="31"/>
      <c r="I1" s="2"/>
      <c r="J1" s="32"/>
      <c r="K1" s="32"/>
      <c r="L1" s="32"/>
      <c r="M1" s="33" t="s">
        <v>2</v>
      </c>
      <c r="N1" s="33"/>
      <c r="O1" s="33"/>
      <c r="P1" s="3"/>
      <c r="Q1" s="4"/>
      <c r="R1" s="3" t="s">
        <v>389</v>
      </c>
      <c r="S1" s="1"/>
    </row>
    <row r="2" spans="1:19" ht="30.75" customHeight="1" thickBot="1">
      <c r="A2" s="5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8" t="s">
        <v>19</v>
      </c>
      <c r="R2" s="7" t="s">
        <v>20</v>
      </c>
      <c r="S2" s="7" t="s">
        <v>21</v>
      </c>
    </row>
    <row r="3" spans="1:19" ht="24.75" customHeight="1" thickTop="1">
      <c r="A3" s="9">
        <v>101</v>
      </c>
      <c r="B3" s="10" t="s">
        <v>22</v>
      </c>
      <c r="C3" s="10" t="s">
        <v>23</v>
      </c>
      <c r="D3" s="11">
        <v>112939641</v>
      </c>
      <c r="E3" s="12">
        <v>1539.39</v>
      </c>
      <c r="F3" s="13">
        <v>25</v>
      </c>
      <c r="G3" s="13">
        <v>0</v>
      </c>
      <c r="H3" s="13">
        <v>9.5</v>
      </c>
      <c r="I3" s="14">
        <f>SUM(J3:L3)</f>
        <v>0</v>
      </c>
      <c r="J3" s="15"/>
      <c r="K3" s="15"/>
      <c r="L3" s="15"/>
      <c r="M3" s="14">
        <v>0</v>
      </c>
      <c r="N3" s="15">
        <v>77273.81</v>
      </c>
      <c r="O3" s="14">
        <v>0</v>
      </c>
      <c r="P3" s="15">
        <v>8763262</v>
      </c>
      <c r="Q3" s="15">
        <f>SUM(I3)+SUM(M3:P3)</f>
        <v>8840535.81</v>
      </c>
      <c r="R3" s="15">
        <v>30163.22</v>
      </c>
      <c r="S3" s="16">
        <f aca="true" t="shared" si="0" ref="S3:S66">SUM(Q3-R3)/D3*100</f>
        <v>7.800956787174488</v>
      </c>
    </row>
    <row r="4" spans="1:19" ht="24.75" customHeight="1">
      <c r="A4" s="9">
        <v>104</v>
      </c>
      <c r="B4" s="10" t="s">
        <v>22</v>
      </c>
      <c r="C4" s="10" t="s">
        <v>24</v>
      </c>
      <c r="D4" s="11">
        <v>149573920</v>
      </c>
      <c r="E4" s="12">
        <v>1939.3</v>
      </c>
      <c r="F4" s="13">
        <v>25</v>
      </c>
      <c r="G4" s="13">
        <v>0</v>
      </c>
      <c r="H4" s="13">
        <v>6.9</v>
      </c>
      <c r="I4" s="14">
        <f aca="true" t="shared" si="1" ref="I4:I67">SUM(J4:L4)</f>
        <v>0</v>
      </c>
      <c r="J4" s="15"/>
      <c r="K4" s="15"/>
      <c r="L4" s="15"/>
      <c r="M4" s="14">
        <v>0</v>
      </c>
      <c r="N4" s="14">
        <v>0</v>
      </c>
      <c r="O4" s="15">
        <v>165668.33</v>
      </c>
      <c r="P4" s="15">
        <v>12885000</v>
      </c>
      <c r="Q4" s="15">
        <f aca="true" t="shared" si="2" ref="Q4:Q67">SUM(I4)+SUM(M4:P4)</f>
        <v>13050668.33</v>
      </c>
      <c r="R4" s="14">
        <v>0</v>
      </c>
      <c r="S4" s="16">
        <f t="shared" si="0"/>
        <v>8.725229859590495</v>
      </c>
    </row>
    <row r="5" spans="1:19" ht="24.75" customHeight="1">
      <c r="A5" s="9">
        <v>201</v>
      </c>
      <c r="B5" s="10" t="s">
        <v>25</v>
      </c>
      <c r="C5" s="10" t="s">
        <v>26</v>
      </c>
      <c r="D5" s="11">
        <v>204713527</v>
      </c>
      <c r="E5" s="12">
        <v>2278.32</v>
      </c>
      <c r="F5" s="13">
        <v>25</v>
      </c>
      <c r="G5" s="13">
        <v>1.27</v>
      </c>
      <c r="H5" s="13">
        <v>9.7</v>
      </c>
      <c r="I5" s="14">
        <f t="shared" si="1"/>
        <v>40000</v>
      </c>
      <c r="J5" s="15"/>
      <c r="K5" s="15">
        <v>40000</v>
      </c>
      <c r="L5" s="15"/>
      <c r="M5" s="15">
        <v>1484.44</v>
      </c>
      <c r="N5" s="15">
        <v>338462.75</v>
      </c>
      <c r="O5" s="14">
        <v>0</v>
      </c>
      <c r="P5" s="15">
        <v>13155000</v>
      </c>
      <c r="Q5" s="15">
        <f t="shared" si="2"/>
        <v>13534947.19</v>
      </c>
      <c r="R5" s="15">
        <v>66969.46</v>
      </c>
      <c r="S5" s="16">
        <f t="shared" si="0"/>
        <v>6.578938835829836</v>
      </c>
    </row>
    <row r="6" spans="1:19" ht="24.75" customHeight="1">
      <c r="A6" s="9">
        <v>203</v>
      </c>
      <c r="B6" s="10" t="s">
        <v>25</v>
      </c>
      <c r="C6" s="10" t="s">
        <v>27</v>
      </c>
      <c r="D6" s="11">
        <v>89039386</v>
      </c>
      <c r="E6" s="12">
        <v>1817.2</v>
      </c>
      <c r="F6" s="13">
        <v>25</v>
      </c>
      <c r="G6" s="13">
        <v>0</v>
      </c>
      <c r="H6" s="13">
        <v>6</v>
      </c>
      <c r="I6" s="14">
        <f t="shared" si="1"/>
        <v>0</v>
      </c>
      <c r="J6" s="15"/>
      <c r="K6" s="15"/>
      <c r="L6" s="15"/>
      <c r="M6" s="15">
        <v>21310.68</v>
      </c>
      <c r="N6" s="15">
        <v>190976.96</v>
      </c>
      <c r="O6" s="15">
        <v>410826</v>
      </c>
      <c r="P6" s="15">
        <v>5595000</v>
      </c>
      <c r="Q6" s="15">
        <f t="shared" si="2"/>
        <v>6218113.64</v>
      </c>
      <c r="R6" s="15">
        <v>13971.01</v>
      </c>
      <c r="S6" s="16">
        <f t="shared" si="0"/>
        <v>6.967863221788165</v>
      </c>
    </row>
    <row r="7" spans="1:19" ht="24.75" customHeight="1">
      <c r="A7" s="9">
        <v>302</v>
      </c>
      <c r="B7" s="10" t="s">
        <v>28</v>
      </c>
      <c r="C7" s="10" t="s">
        <v>29</v>
      </c>
      <c r="D7" s="11">
        <v>36882420</v>
      </c>
      <c r="E7" s="12">
        <v>635.05</v>
      </c>
      <c r="F7" s="13">
        <v>25</v>
      </c>
      <c r="G7" s="13">
        <v>0</v>
      </c>
      <c r="H7" s="13">
        <v>7.67</v>
      </c>
      <c r="I7" s="14">
        <f t="shared" si="1"/>
        <v>226000</v>
      </c>
      <c r="J7" s="15"/>
      <c r="K7" s="15">
        <v>226000</v>
      </c>
      <c r="L7" s="15"/>
      <c r="M7" s="14">
        <v>0</v>
      </c>
      <c r="N7" s="15">
        <v>19504.57</v>
      </c>
      <c r="O7" s="15">
        <v>213975.5</v>
      </c>
      <c r="P7" s="15">
        <v>2600000</v>
      </c>
      <c r="Q7" s="15">
        <f t="shared" si="2"/>
        <v>3059480.07</v>
      </c>
      <c r="R7" s="14">
        <v>0</v>
      </c>
      <c r="S7" s="16">
        <f t="shared" si="0"/>
        <v>8.29522593690978</v>
      </c>
    </row>
    <row r="8" spans="1:19" ht="24.75" customHeight="1">
      <c r="A8" s="9">
        <v>303</v>
      </c>
      <c r="B8" s="10" t="s">
        <v>28</v>
      </c>
      <c r="C8" s="10" t="s">
        <v>30</v>
      </c>
      <c r="D8" s="11">
        <v>429620498</v>
      </c>
      <c r="E8" s="12">
        <v>3970.6</v>
      </c>
      <c r="F8" s="13">
        <v>25.29</v>
      </c>
      <c r="G8" s="13">
        <v>0</v>
      </c>
      <c r="H8" s="13">
        <v>3.92</v>
      </c>
      <c r="I8" s="14">
        <f t="shared" si="1"/>
        <v>400000</v>
      </c>
      <c r="J8" s="15"/>
      <c r="K8" s="15">
        <v>400000</v>
      </c>
      <c r="L8" s="15"/>
      <c r="M8" s="15">
        <v>94670.57</v>
      </c>
      <c r="N8" s="14">
        <v>0</v>
      </c>
      <c r="O8" s="15">
        <v>198550</v>
      </c>
      <c r="P8" s="15">
        <v>9225000</v>
      </c>
      <c r="Q8" s="15">
        <f t="shared" si="2"/>
        <v>9918220.57</v>
      </c>
      <c r="R8" s="15">
        <v>94670.57</v>
      </c>
      <c r="S8" s="16">
        <f t="shared" si="0"/>
        <v>2.286564548416868</v>
      </c>
    </row>
    <row r="9" spans="1:19" ht="24.75" customHeight="1">
      <c r="A9" s="9">
        <v>304</v>
      </c>
      <c r="B9" s="10" t="s">
        <v>28</v>
      </c>
      <c r="C9" s="10" t="s">
        <v>31</v>
      </c>
      <c r="D9" s="11">
        <v>41047804</v>
      </c>
      <c r="E9" s="12">
        <v>456.98</v>
      </c>
      <c r="F9" s="13">
        <v>27</v>
      </c>
      <c r="G9" s="13">
        <v>0</v>
      </c>
      <c r="H9" s="13">
        <v>4.89</v>
      </c>
      <c r="I9" s="14">
        <f t="shared" si="1"/>
        <v>0</v>
      </c>
      <c r="J9" s="15"/>
      <c r="K9" s="15"/>
      <c r="L9" s="15"/>
      <c r="M9" s="15">
        <v>16725.74</v>
      </c>
      <c r="N9" s="14">
        <v>0</v>
      </c>
      <c r="O9" s="14">
        <v>0</v>
      </c>
      <c r="P9" s="15">
        <v>1365000</v>
      </c>
      <c r="Q9" s="15">
        <f t="shared" si="2"/>
        <v>1381725.74</v>
      </c>
      <c r="R9" s="14">
        <v>0</v>
      </c>
      <c r="S9" s="16">
        <f t="shared" si="0"/>
        <v>3.366138027749304</v>
      </c>
    </row>
    <row r="10" spans="1:19" ht="24.75" customHeight="1">
      <c r="A10" s="9">
        <v>401</v>
      </c>
      <c r="B10" s="10" t="s">
        <v>32</v>
      </c>
      <c r="C10" s="10" t="s">
        <v>33</v>
      </c>
      <c r="D10" s="11">
        <v>1142823350</v>
      </c>
      <c r="E10" s="12">
        <v>10134.42</v>
      </c>
      <c r="F10" s="13">
        <v>25</v>
      </c>
      <c r="G10" s="13">
        <v>2</v>
      </c>
      <c r="H10" s="13">
        <v>13.8</v>
      </c>
      <c r="I10" s="14">
        <f t="shared" si="1"/>
        <v>0</v>
      </c>
      <c r="J10" s="15"/>
      <c r="K10" s="15"/>
      <c r="L10" s="15"/>
      <c r="M10" s="15">
        <v>320641.02</v>
      </c>
      <c r="N10" s="14">
        <v>0</v>
      </c>
      <c r="O10" s="14">
        <v>0</v>
      </c>
      <c r="P10" s="15">
        <v>124555000</v>
      </c>
      <c r="Q10" s="15">
        <f t="shared" si="2"/>
        <v>124875641.02</v>
      </c>
      <c r="R10" s="15">
        <v>320641.02</v>
      </c>
      <c r="S10" s="16">
        <f t="shared" si="0"/>
        <v>10.898884766398936</v>
      </c>
    </row>
    <row r="11" spans="1:19" ht="24.75" customHeight="1">
      <c r="A11" s="17">
        <v>402</v>
      </c>
      <c r="B11" s="10" t="s">
        <v>32</v>
      </c>
      <c r="C11" s="10" t="s">
        <v>34</v>
      </c>
      <c r="D11" s="11">
        <v>39142540</v>
      </c>
      <c r="E11" s="12">
        <v>564.21</v>
      </c>
      <c r="F11" s="13">
        <v>25</v>
      </c>
      <c r="G11" s="13">
        <v>0</v>
      </c>
      <c r="H11" s="13">
        <v>15</v>
      </c>
      <c r="I11" s="14">
        <f t="shared" si="1"/>
        <v>0</v>
      </c>
      <c r="J11" s="15"/>
      <c r="K11" s="15"/>
      <c r="L11" s="15"/>
      <c r="M11" s="14">
        <v>0</v>
      </c>
      <c r="N11" s="14">
        <v>0</v>
      </c>
      <c r="O11" s="15">
        <v>43106.3</v>
      </c>
      <c r="P11" s="15">
        <v>4910000</v>
      </c>
      <c r="Q11" s="15">
        <f t="shared" si="2"/>
        <v>4953106.3</v>
      </c>
      <c r="R11" s="14">
        <v>0</v>
      </c>
      <c r="S11" s="16">
        <f t="shared" si="0"/>
        <v>12.654023729681313</v>
      </c>
    </row>
    <row r="12" spans="1:19" ht="24.75" customHeight="1">
      <c r="A12" s="17">
        <v>403</v>
      </c>
      <c r="B12" s="10" t="s">
        <v>32</v>
      </c>
      <c r="C12" s="10" t="s">
        <v>35</v>
      </c>
      <c r="D12" s="11">
        <v>118963070</v>
      </c>
      <c r="E12" s="12">
        <v>1457.26</v>
      </c>
      <c r="F12" s="13">
        <v>25</v>
      </c>
      <c r="G12" s="13">
        <v>0</v>
      </c>
      <c r="H12" s="13">
        <v>15</v>
      </c>
      <c r="I12" s="14">
        <f t="shared" si="1"/>
        <v>0</v>
      </c>
      <c r="J12" s="15"/>
      <c r="K12" s="15"/>
      <c r="L12" s="15"/>
      <c r="M12" s="14">
        <v>0</v>
      </c>
      <c r="N12" s="14">
        <v>0</v>
      </c>
      <c r="O12" s="14">
        <v>0</v>
      </c>
      <c r="P12" s="15">
        <v>13020000</v>
      </c>
      <c r="Q12" s="15">
        <f t="shared" si="2"/>
        <v>13020000</v>
      </c>
      <c r="R12" s="14">
        <v>0</v>
      </c>
      <c r="S12" s="16">
        <f t="shared" si="0"/>
        <v>10.944572967056079</v>
      </c>
    </row>
    <row r="13" spans="1:19" ht="24.75" customHeight="1">
      <c r="A13" s="9">
        <v>404</v>
      </c>
      <c r="B13" s="10" t="s">
        <v>32</v>
      </c>
      <c r="C13" s="10" t="s">
        <v>36</v>
      </c>
      <c r="D13" s="11">
        <v>196078055</v>
      </c>
      <c r="E13" s="12">
        <v>1650.41</v>
      </c>
      <c r="F13" s="13">
        <v>25</v>
      </c>
      <c r="G13" s="13">
        <v>0</v>
      </c>
      <c r="H13" s="13">
        <v>10.7</v>
      </c>
      <c r="I13" s="14">
        <f t="shared" si="1"/>
        <v>0</v>
      </c>
      <c r="J13" s="15"/>
      <c r="K13" s="15"/>
      <c r="L13" s="15"/>
      <c r="M13" s="14">
        <v>0</v>
      </c>
      <c r="N13" s="14">
        <v>0</v>
      </c>
      <c r="O13" s="15">
        <v>180925.4</v>
      </c>
      <c r="P13" s="15">
        <v>26795000</v>
      </c>
      <c r="Q13" s="15">
        <f t="shared" si="2"/>
        <v>26975925.4</v>
      </c>
      <c r="R13" s="14">
        <v>0</v>
      </c>
      <c r="S13" s="16">
        <f t="shared" si="0"/>
        <v>13.75774836199798</v>
      </c>
    </row>
    <row r="14" spans="1:19" ht="24.75" customHeight="1">
      <c r="A14" s="9">
        <v>405</v>
      </c>
      <c r="B14" s="10" t="s">
        <v>32</v>
      </c>
      <c r="C14" s="10" t="s">
        <v>37</v>
      </c>
      <c r="D14" s="11">
        <v>1156560180</v>
      </c>
      <c r="E14" s="12">
        <v>12957.64</v>
      </c>
      <c r="F14" s="13">
        <v>25</v>
      </c>
      <c r="G14" s="13">
        <v>2.5</v>
      </c>
      <c r="H14" s="13">
        <v>11.9</v>
      </c>
      <c r="I14" s="14">
        <f t="shared" si="1"/>
        <v>0</v>
      </c>
      <c r="J14" s="15"/>
      <c r="K14" s="15"/>
      <c r="L14" s="15"/>
      <c r="M14" s="14">
        <v>0</v>
      </c>
      <c r="N14" s="14">
        <v>0</v>
      </c>
      <c r="O14" s="14">
        <v>0</v>
      </c>
      <c r="P14" s="15">
        <v>115090000</v>
      </c>
      <c r="Q14" s="15">
        <f t="shared" si="2"/>
        <v>115090000</v>
      </c>
      <c r="R14" s="14">
        <v>0</v>
      </c>
      <c r="S14" s="16">
        <f t="shared" si="0"/>
        <v>9.951060220662274</v>
      </c>
    </row>
    <row r="15" spans="1:19" ht="24.75" customHeight="1">
      <c r="A15" s="9">
        <v>406</v>
      </c>
      <c r="B15" s="10" t="s">
        <v>32</v>
      </c>
      <c r="C15" s="10" t="s">
        <v>38</v>
      </c>
      <c r="D15" s="11">
        <v>231923021</v>
      </c>
      <c r="E15" s="12">
        <v>3457.28</v>
      </c>
      <c r="F15" s="13">
        <v>25</v>
      </c>
      <c r="G15" s="13">
        <v>0</v>
      </c>
      <c r="H15" s="13">
        <v>14.8</v>
      </c>
      <c r="I15" s="14">
        <f t="shared" si="1"/>
        <v>0</v>
      </c>
      <c r="J15" s="15"/>
      <c r="K15" s="15"/>
      <c r="L15" s="15"/>
      <c r="M15" s="14">
        <v>0</v>
      </c>
      <c r="N15" s="14">
        <v>0</v>
      </c>
      <c r="O15" s="14">
        <v>0</v>
      </c>
      <c r="P15" s="15">
        <v>23185000</v>
      </c>
      <c r="Q15" s="15">
        <f t="shared" si="2"/>
        <v>23185000</v>
      </c>
      <c r="R15" s="14">
        <v>0</v>
      </c>
      <c r="S15" s="16">
        <f t="shared" si="0"/>
        <v>9.99685149841162</v>
      </c>
    </row>
    <row r="16" spans="1:19" ht="24.75" customHeight="1">
      <c r="A16" s="9">
        <v>407</v>
      </c>
      <c r="B16" s="10" t="s">
        <v>32</v>
      </c>
      <c r="C16" s="10" t="s">
        <v>39</v>
      </c>
      <c r="D16" s="11">
        <v>57707080</v>
      </c>
      <c r="E16" s="12">
        <v>1310.84</v>
      </c>
      <c r="F16" s="13">
        <v>25</v>
      </c>
      <c r="G16" s="13">
        <v>0</v>
      </c>
      <c r="H16" s="13">
        <v>18.4</v>
      </c>
      <c r="I16" s="14">
        <f t="shared" si="1"/>
        <v>122400</v>
      </c>
      <c r="J16" s="15"/>
      <c r="K16" s="15">
        <v>122400</v>
      </c>
      <c r="L16" s="15"/>
      <c r="M16" s="15">
        <v>179854.31</v>
      </c>
      <c r="N16" s="15">
        <v>25902.29</v>
      </c>
      <c r="O16" s="15">
        <v>360970</v>
      </c>
      <c r="P16" s="15">
        <v>11565000</v>
      </c>
      <c r="Q16" s="15">
        <f t="shared" si="2"/>
        <v>12254126.6</v>
      </c>
      <c r="R16" s="14">
        <v>0</v>
      </c>
      <c r="S16" s="16">
        <f t="shared" si="0"/>
        <v>21.23504880163751</v>
      </c>
    </row>
    <row r="17" spans="1:19" ht="24.75" customHeight="1">
      <c r="A17" s="9">
        <v>501</v>
      </c>
      <c r="B17" s="10" t="s">
        <v>40</v>
      </c>
      <c r="C17" s="10" t="s">
        <v>41</v>
      </c>
      <c r="D17" s="11">
        <v>21046217</v>
      </c>
      <c r="E17" s="12">
        <v>569.06</v>
      </c>
      <c r="F17" s="13">
        <v>25.6</v>
      </c>
      <c r="G17" s="13">
        <v>0</v>
      </c>
      <c r="H17" s="13">
        <v>8</v>
      </c>
      <c r="I17" s="14">
        <f t="shared" si="1"/>
        <v>0</v>
      </c>
      <c r="J17" s="15"/>
      <c r="K17" s="15"/>
      <c r="L17" s="15"/>
      <c r="M17" s="14">
        <v>0</v>
      </c>
      <c r="N17" s="15">
        <v>54139.72</v>
      </c>
      <c r="O17" s="15">
        <v>141136.3</v>
      </c>
      <c r="P17" s="15">
        <v>1580000</v>
      </c>
      <c r="Q17" s="15">
        <f t="shared" si="2"/>
        <v>1775276.02</v>
      </c>
      <c r="R17" s="15">
        <v>24039.88</v>
      </c>
      <c r="S17" s="16">
        <f t="shared" si="0"/>
        <v>8.320906982950902</v>
      </c>
    </row>
    <row r="18" spans="1:19" ht="24.75" customHeight="1">
      <c r="A18" s="17">
        <v>502</v>
      </c>
      <c r="B18" s="10" t="s">
        <v>40</v>
      </c>
      <c r="C18" s="10" t="s">
        <v>42</v>
      </c>
      <c r="D18" s="11">
        <v>33830968</v>
      </c>
      <c r="E18" s="12">
        <v>963.12</v>
      </c>
      <c r="F18" s="13">
        <v>25</v>
      </c>
      <c r="G18" s="13">
        <v>0</v>
      </c>
      <c r="H18" s="13">
        <v>7</v>
      </c>
      <c r="I18" s="14">
        <f t="shared" si="1"/>
        <v>0</v>
      </c>
      <c r="J18" s="15"/>
      <c r="K18" s="15"/>
      <c r="L18" s="15"/>
      <c r="M18" s="14">
        <v>0</v>
      </c>
      <c r="N18" s="14">
        <v>0</v>
      </c>
      <c r="O18" s="14">
        <v>0</v>
      </c>
      <c r="P18" s="15">
        <v>2764113.2</v>
      </c>
      <c r="Q18" s="15">
        <f t="shared" si="2"/>
        <v>2764113.2</v>
      </c>
      <c r="R18" s="14">
        <v>0</v>
      </c>
      <c r="S18" s="16">
        <f t="shared" si="0"/>
        <v>8.170363910367568</v>
      </c>
    </row>
    <row r="19" spans="1:19" ht="24.75" customHeight="1">
      <c r="A19" s="9">
        <v>503</v>
      </c>
      <c r="B19" s="10" t="s">
        <v>40</v>
      </c>
      <c r="C19" s="10" t="s">
        <v>43</v>
      </c>
      <c r="D19" s="11">
        <v>248467845</v>
      </c>
      <c r="E19" s="12">
        <v>2777.43</v>
      </c>
      <c r="F19" s="13">
        <v>25</v>
      </c>
      <c r="G19" s="13">
        <v>0</v>
      </c>
      <c r="H19" s="13">
        <v>9.3</v>
      </c>
      <c r="I19" s="14">
        <f t="shared" si="1"/>
        <v>0</v>
      </c>
      <c r="J19" s="15"/>
      <c r="K19" s="15"/>
      <c r="L19" s="15"/>
      <c r="M19" s="15">
        <v>219512.28</v>
      </c>
      <c r="N19" s="14">
        <v>0</v>
      </c>
      <c r="O19" s="15">
        <v>192423.69</v>
      </c>
      <c r="P19" s="15">
        <v>15710000</v>
      </c>
      <c r="Q19" s="15">
        <f t="shared" si="2"/>
        <v>16121935.97</v>
      </c>
      <c r="R19" s="15">
        <v>160337.28</v>
      </c>
      <c r="S19" s="16">
        <f t="shared" si="0"/>
        <v>6.424009790884612</v>
      </c>
    </row>
    <row r="20" spans="1:19" ht="24.75" customHeight="1">
      <c r="A20" s="9">
        <v>504</v>
      </c>
      <c r="B20" s="10" t="s">
        <v>40</v>
      </c>
      <c r="C20" s="10" t="s">
        <v>44</v>
      </c>
      <c r="D20" s="11">
        <v>21519475</v>
      </c>
      <c r="E20" s="12">
        <v>441.96</v>
      </c>
      <c r="F20" s="13">
        <v>25</v>
      </c>
      <c r="G20" s="13">
        <v>0</v>
      </c>
      <c r="H20" s="13">
        <v>13.1</v>
      </c>
      <c r="I20" s="14">
        <f t="shared" si="1"/>
        <v>0</v>
      </c>
      <c r="J20" s="15"/>
      <c r="K20" s="15"/>
      <c r="L20" s="15"/>
      <c r="M20" s="15">
        <v>165544.26</v>
      </c>
      <c r="N20" s="14">
        <v>0</v>
      </c>
      <c r="O20" s="15">
        <v>486483.66</v>
      </c>
      <c r="P20" s="15">
        <v>2770000</v>
      </c>
      <c r="Q20" s="15">
        <f t="shared" si="2"/>
        <v>3422027.92</v>
      </c>
      <c r="R20" s="14">
        <v>0</v>
      </c>
      <c r="S20" s="16">
        <f t="shared" si="0"/>
        <v>15.90200467251176</v>
      </c>
    </row>
    <row r="21" spans="1:19" ht="24.75" customHeight="1">
      <c r="A21" s="9">
        <v>505</v>
      </c>
      <c r="B21" s="10" t="s">
        <v>40</v>
      </c>
      <c r="C21" s="10" t="s">
        <v>45</v>
      </c>
      <c r="D21" s="11">
        <v>37902199</v>
      </c>
      <c r="E21" s="12">
        <v>957.84</v>
      </c>
      <c r="F21" s="13">
        <v>25</v>
      </c>
      <c r="G21" s="13">
        <v>0</v>
      </c>
      <c r="H21" s="13">
        <v>7.8</v>
      </c>
      <c r="I21" s="14">
        <f t="shared" si="1"/>
        <v>0</v>
      </c>
      <c r="J21" s="15"/>
      <c r="K21" s="15"/>
      <c r="L21" s="15"/>
      <c r="M21" s="15">
        <v>3464.93</v>
      </c>
      <c r="N21" s="14">
        <v>0</v>
      </c>
      <c r="O21" s="14">
        <v>0</v>
      </c>
      <c r="P21" s="15">
        <v>3178050</v>
      </c>
      <c r="Q21" s="15">
        <f t="shared" si="2"/>
        <v>3181514.93</v>
      </c>
      <c r="R21" s="14">
        <v>0</v>
      </c>
      <c r="S21" s="16">
        <f t="shared" si="0"/>
        <v>8.394011466194877</v>
      </c>
    </row>
    <row r="22" spans="1:19" ht="24.75" customHeight="1">
      <c r="A22" s="9">
        <v>506</v>
      </c>
      <c r="B22" s="10" t="s">
        <v>40</v>
      </c>
      <c r="C22" s="10" t="s">
        <v>46</v>
      </c>
      <c r="D22" s="11">
        <v>24870938</v>
      </c>
      <c r="E22" s="12">
        <v>378.03</v>
      </c>
      <c r="F22" s="13">
        <v>25.9</v>
      </c>
      <c r="G22" s="13">
        <v>0</v>
      </c>
      <c r="H22" s="13">
        <v>13.1</v>
      </c>
      <c r="I22" s="14">
        <f t="shared" si="1"/>
        <v>0</v>
      </c>
      <c r="J22" s="15"/>
      <c r="K22" s="15"/>
      <c r="L22" s="15"/>
      <c r="M22" s="15">
        <v>17282.05</v>
      </c>
      <c r="N22" s="15">
        <v>16609.68</v>
      </c>
      <c r="O22" s="14">
        <v>0</v>
      </c>
      <c r="P22" s="15">
        <v>2360000</v>
      </c>
      <c r="Q22" s="15">
        <f t="shared" si="2"/>
        <v>2393891.73</v>
      </c>
      <c r="R22" s="15">
        <v>16609.68</v>
      </c>
      <c r="S22" s="16">
        <f t="shared" si="0"/>
        <v>9.558473628939929</v>
      </c>
    </row>
    <row r="23" spans="1:19" ht="24.75" customHeight="1">
      <c r="A23" s="9">
        <v>601</v>
      </c>
      <c r="B23" s="10" t="s">
        <v>47</v>
      </c>
      <c r="C23" s="10" t="s">
        <v>48</v>
      </c>
      <c r="D23" s="11">
        <v>28547794</v>
      </c>
      <c r="E23" s="12">
        <v>504.07</v>
      </c>
      <c r="F23" s="13">
        <v>25</v>
      </c>
      <c r="G23" s="13">
        <v>0</v>
      </c>
      <c r="H23" s="13">
        <v>11.5</v>
      </c>
      <c r="I23" s="14">
        <f t="shared" si="1"/>
        <v>0</v>
      </c>
      <c r="J23" s="15"/>
      <c r="K23" s="15"/>
      <c r="L23" s="15"/>
      <c r="M23" s="15">
        <v>31025.51</v>
      </c>
      <c r="N23" s="15">
        <v>648000</v>
      </c>
      <c r="O23" s="15">
        <v>519631.8</v>
      </c>
      <c r="P23" s="15">
        <v>3425000</v>
      </c>
      <c r="Q23" s="15">
        <f t="shared" si="2"/>
        <v>4623657.3100000005</v>
      </c>
      <c r="R23" s="14">
        <v>0</v>
      </c>
      <c r="S23" s="16">
        <f t="shared" si="0"/>
        <v>16.19619824214789</v>
      </c>
    </row>
    <row r="24" spans="1:19" ht="24.75" customHeight="1">
      <c r="A24" s="9">
        <v>602</v>
      </c>
      <c r="B24" s="10" t="s">
        <v>47</v>
      </c>
      <c r="C24" s="10" t="s">
        <v>49</v>
      </c>
      <c r="D24" s="11">
        <v>83669455</v>
      </c>
      <c r="E24" s="12">
        <v>1608.2</v>
      </c>
      <c r="F24" s="13">
        <v>25</v>
      </c>
      <c r="G24" s="13">
        <v>0</v>
      </c>
      <c r="H24" s="13">
        <v>11.5</v>
      </c>
      <c r="I24" s="14">
        <f t="shared" si="1"/>
        <v>0</v>
      </c>
      <c r="J24" s="15"/>
      <c r="K24" s="15"/>
      <c r="L24" s="15"/>
      <c r="M24" s="14">
        <v>0</v>
      </c>
      <c r="N24" s="15">
        <v>210279.07</v>
      </c>
      <c r="O24" s="15">
        <v>443927.8</v>
      </c>
      <c r="P24" s="15">
        <v>8260000</v>
      </c>
      <c r="Q24" s="15">
        <f t="shared" si="2"/>
        <v>8914206.87</v>
      </c>
      <c r="R24" s="15">
        <v>68608.32</v>
      </c>
      <c r="S24" s="16">
        <f t="shared" si="0"/>
        <v>10.572076213475992</v>
      </c>
    </row>
    <row r="25" spans="1:19" ht="24.75" customHeight="1">
      <c r="A25" s="9">
        <v>701</v>
      </c>
      <c r="B25" s="10" t="s">
        <v>50</v>
      </c>
      <c r="C25" s="10" t="s">
        <v>51</v>
      </c>
      <c r="D25" s="11">
        <v>69543166</v>
      </c>
      <c r="E25" s="12">
        <v>724.32</v>
      </c>
      <c r="F25" s="13">
        <v>30</v>
      </c>
      <c r="G25" s="13">
        <v>0</v>
      </c>
      <c r="H25" s="13">
        <v>0</v>
      </c>
      <c r="I25" s="14">
        <f t="shared" si="1"/>
        <v>0</v>
      </c>
      <c r="J25" s="15"/>
      <c r="K25" s="15"/>
      <c r="L25" s="15"/>
      <c r="M25" s="14">
        <v>0</v>
      </c>
      <c r="N25" s="14">
        <v>0</v>
      </c>
      <c r="O25" s="15">
        <v>578123.98</v>
      </c>
      <c r="P25" s="14">
        <v>0</v>
      </c>
      <c r="Q25" s="15">
        <f t="shared" si="2"/>
        <v>578123.98</v>
      </c>
      <c r="R25" s="14">
        <v>0</v>
      </c>
      <c r="S25" s="16">
        <f t="shared" si="0"/>
        <v>0.8313167393040461</v>
      </c>
    </row>
    <row r="26" spans="1:19" ht="24.75" customHeight="1">
      <c r="A26" s="9">
        <v>801</v>
      </c>
      <c r="B26" s="10" t="s">
        <v>52</v>
      </c>
      <c r="C26" s="10" t="s">
        <v>53</v>
      </c>
      <c r="D26" s="11">
        <v>101095826</v>
      </c>
      <c r="E26" s="12">
        <v>1797.59</v>
      </c>
      <c r="F26" s="13">
        <v>25</v>
      </c>
      <c r="G26" s="13">
        <v>0</v>
      </c>
      <c r="H26" s="13">
        <v>6.55</v>
      </c>
      <c r="I26" s="14">
        <f t="shared" si="1"/>
        <v>69000</v>
      </c>
      <c r="J26" s="15"/>
      <c r="K26" s="15">
        <v>69000</v>
      </c>
      <c r="L26" s="15"/>
      <c r="M26" s="15">
        <v>494.42</v>
      </c>
      <c r="N26" s="15">
        <v>9848.87</v>
      </c>
      <c r="O26" s="15">
        <v>257334.89</v>
      </c>
      <c r="P26" s="15">
        <v>3740000</v>
      </c>
      <c r="Q26" s="15">
        <f t="shared" si="2"/>
        <v>4076678.18</v>
      </c>
      <c r="R26" s="14">
        <v>0</v>
      </c>
      <c r="S26" s="16">
        <f t="shared" si="0"/>
        <v>4.032489115821656</v>
      </c>
    </row>
    <row r="27" spans="1:19" ht="24.75" customHeight="1">
      <c r="A27" s="9">
        <v>802</v>
      </c>
      <c r="B27" s="10" t="s">
        <v>52</v>
      </c>
      <c r="C27" s="10" t="s">
        <v>54</v>
      </c>
      <c r="D27" s="11">
        <v>154183395</v>
      </c>
      <c r="E27" s="12">
        <v>669.02</v>
      </c>
      <c r="F27" s="13">
        <v>25</v>
      </c>
      <c r="G27" s="13">
        <v>0</v>
      </c>
      <c r="H27" s="13">
        <v>9.15</v>
      </c>
      <c r="I27" s="14">
        <f t="shared" si="1"/>
        <v>0</v>
      </c>
      <c r="J27" s="15"/>
      <c r="K27" s="15"/>
      <c r="L27" s="15"/>
      <c r="M27" s="15">
        <v>36493.04</v>
      </c>
      <c r="N27" s="14">
        <v>0</v>
      </c>
      <c r="O27" s="14">
        <v>0</v>
      </c>
      <c r="P27" s="15">
        <v>3700000</v>
      </c>
      <c r="Q27" s="15">
        <f t="shared" si="2"/>
        <v>3736493.04</v>
      </c>
      <c r="R27" s="15">
        <v>36493.04</v>
      </c>
      <c r="S27" s="16">
        <f t="shared" si="0"/>
        <v>2.3997396087950977</v>
      </c>
    </row>
    <row r="28" spans="1:19" ht="24.75" customHeight="1">
      <c r="A28" s="9">
        <v>803</v>
      </c>
      <c r="B28" s="10" t="s">
        <v>52</v>
      </c>
      <c r="C28" s="10" t="s">
        <v>55</v>
      </c>
      <c r="D28" s="11">
        <v>59832356</v>
      </c>
      <c r="E28" s="12">
        <v>1243.03</v>
      </c>
      <c r="F28" s="13">
        <v>25</v>
      </c>
      <c r="G28" s="13">
        <v>0</v>
      </c>
      <c r="H28" s="13">
        <v>7.18</v>
      </c>
      <c r="I28" s="14">
        <f t="shared" si="1"/>
        <v>191250</v>
      </c>
      <c r="J28" s="15"/>
      <c r="K28" s="15">
        <v>191250</v>
      </c>
      <c r="L28" s="15"/>
      <c r="M28" s="14">
        <v>0</v>
      </c>
      <c r="N28" s="14">
        <v>0</v>
      </c>
      <c r="O28" s="14">
        <v>0</v>
      </c>
      <c r="P28" s="15">
        <v>5975000</v>
      </c>
      <c r="Q28" s="15">
        <f t="shared" si="2"/>
        <v>6166250</v>
      </c>
      <c r="R28" s="14">
        <v>0</v>
      </c>
      <c r="S28" s="16">
        <f t="shared" si="0"/>
        <v>10.305878645326953</v>
      </c>
    </row>
    <row r="29" spans="1:19" ht="24.75" customHeight="1">
      <c r="A29" s="9">
        <v>901</v>
      </c>
      <c r="B29" s="10" t="s">
        <v>56</v>
      </c>
      <c r="C29" s="10" t="s">
        <v>57</v>
      </c>
      <c r="D29" s="11">
        <v>29415642</v>
      </c>
      <c r="E29" s="12">
        <v>587.85</v>
      </c>
      <c r="F29" s="13">
        <v>25</v>
      </c>
      <c r="G29" s="13">
        <v>0</v>
      </c>
      <c r="H29" s="13">
        <v>11.81</v>
      </c>
      <c r="I29" s="14">
        <f t="shared" si="1"/>
        <v>0</v>
      </c>
      <c r="J29" s="15"/>
      <c r="K29" s="15"/>
      <c r="L29" s="15"/>
      <c r="M29" s="14">
        <v>0</v>
      </c>
      <c r="N29" s="15">
        <v>54165.92</v>
      </c>
      <c r="O29" s="14">
        <v>0</v>
      </c>
      <c r="P29" s="15">
        <v>2725000</v>
      </c>
      <c r="Q29" s="15">
        <f t="shared" si="2"/>
        <v>2779165.92</v>
      </c>
      <c r="R29" s="14">
        <v>0</v>
      </c>
      <c r="S29" s="16">
        <f t="shared" si="0"/>
        <v>9.447918627783135</v>
      </c>
    </row>
    <row r="30" spans="1:19" ht="24.75" customHeight="1">
      <c r="A30" s="9">
        <v>902</v>
      </c>
      <c r="B30" s="10" t="s">
        <v>56</v>
      </c>
      <c r="C30" s="10" t="s">
        <v>58</v>
      </c>
      <c r="D30" s="11">
        <v>35213930</v>
      </c>
      <c r="E30" s="12">
        <v>628.81</v>
      </c>
      <c r="F30" s="13">
        <v>27</v>
      </c>
      <c r="G30" s="13">
        <v>2</v>
      </c>
      <c r="H30" s="13">
        <v>7</v>
      </c>
      <c r="I30" s="14">
        <f t="shared" si="1"/>
        <v>0</v>
      </c>
      <c r="J30" s="15"/>
      <c r="K30" s="15"/>
      <c r="L30" s="15"/>
      <c r="M30" s="15">
        <v>35442.19</v>
      </c>
      <c r="N30" s="15">
        <v>68955.21</v>
      </c>
      <c r="O30" s="14">
        <v>0</v>
      </c>
      <c r="P30" s="15">
        <v>1745000</v>
      </c>
      <c r="Q30" s="15">
        <f t="shared" si="2"/>
        <v>1849397.4</v>
      </c>
      <c r="R30" s="15">
        <v>35442.19</v>
      </c>
      <c r="S30" s="16">
        <f t="shared" si="0"/>
        <v>5.151243300591555</v>
      </c>
    </row>
    <row r="31" spans="1:19" ht="24.75" customHeight="1">
      <c r="A31" s="9">
        <v>903</v>
      </c>
      <c r="B31" s="10" t="s">
        <v>56</v>
      </c>
      <c r="C31" s="10" t="s">
        <v>59</v>
      </c>
      <c r="D31" s="11">
        <v>69190555</v>
      </c>
      <c r="E31" s="12">
        <v>909.76</v>
      </c>
      <c r="F31" s="13">
        <v>25</v>
      </c>
      <c r="G31" s="13">
        <v>0</v>
      </c>
      <c r="H31" s="13">
        <v>14.8</v>
      </c>
      <c r="I31" s="14">
        <f t="shared" si="1"/>
        <v>0</v>
      </c>
      <c r="J31" s="15"/>
      <c r="K31" s="15"/>
      <c r="L31" s="15"/>
      <c r="M31" s="14">
        <v>0</v>
      </c>
      <c r="N31" s="15">
        <v>63033.77</v>
      </c>
      <c r="O31" s="14">
        <v>0</v>
      </c>
      <c r="P31" s="15">
        <v>2890000</v>
      </c>
      <c r="Q31" s="15">
        <f t="shared" si="2"/>
        <v>2953033.77</v>
      </c>
      <c r="R31" s="15">
        <v>63033.77</v>
      </c>
      <c r="S31" s="16">
        <f t="shared" si="0"/>
        <v>4.176870672593969</v>
      </c>
    </row>
    <row r="32" spans="1:19" ht="24.75" customHeight="1">
      <c r="A32" s="9">
        <v>1002</v>
      </c>
      <c r="B32" s="10" t="s">
        <v>60</v>
      </c>
      <c r="C32" s="10" t="s">
        <v>61</v>
      </c>
      <c r="D32" s="11">
        <v>160354194</v>
      </c>
      <c r="E32" s="12">
        <v>2198</v>
      </c>
      <c r="F32" s="13">
        <v>25</v>
      </c>
      <c r="G32" s="13">
        <v>0</v>
      </c>
      <c r="H32" s="13">
        <v>13.9</v>
      </c>
      <c r="I32" s="14">
        <f t="shared" si="1"/>
        <v>0</v>
      </c>
      <c r="J32" s="15"/>
      <c r="K32" s="15"/>
      <c r="L32" s="15"/>
      <c r="M32" s="14">
        <v>0</v>
      </c>
      <c r="N32" s="15">
        <v>178103.76</v>
      </c>
      <c r="O32" s="14">
        <v>0</v>
      </c>
      <c r="P32" s="15">
        <v>11340000</v>
      </c>
      <c r="Q32" s="15">
        <f t="shared" si="2"/>
        <v>11518103.76</v>
      </c>
      <c r="R32" s="15">
        <v>178103.76</v>
      </c>
      <c r="S32" s="16">
        <f t="shared" si="0"/>
        <v>7.071844968395401</v>
      </c>
    </row>
    <row r="33" spans="1:19" ht="24.75" customHeight="1">
      <c r="A33" s="9">
        <v>1003</v>
      </c>
      <c r="B33" s="10" t="s">
        <v>60</v>
      </c>
      <c r="C33" s="10" t="s">
        <v>62</v>
      </c>
      <c r="D33" s="11">
        <v>49651432</v>
      </c>
      <c r="E33" s="12">
        <v>851.71</v>
      </c>
      <c r="F33" s="13">
        <v>25</v>
      </c>
      <c r="G33" s="13">
        <v>0</v>
      </c>
      <c r="H33" s="13">
        <v>11</v>
      </c>
      <c r="I33" s="14">
        <f t="shared" si="1"/>
        <v>61403</v>
      </c>
      <c r="J33" s="15"/>
      <c r="K33" s="15"/>
      <c r="L33" s="15">
        <v>61403</v>
      </c>
      <c r="M33" s="14">
        <v>0</v>
      </c>
      <c r="N33" s="14">
        <v>0</v>
      </c>
      <c r="O33" s="14">
        <v>0</v>
      </c>
      <c r="P33" s="15">
        <v>4560000</v>
      </c>
      <c r="Q33" s="15">
        <f t="shared" si="2"/>
        <v>4621403</v>
      </c>
      <c r="R33" s="14">
        <v>0</v>
      </c>
      <c r="S33" s="16">
        <f t="shared" si="0"/>
        <v>9.307693280628845</v>
      </c>
    </row>
    <row r="34" spans="1:19" ht="24.75" customHeight="1">
      <c r="A34" s="17">
        <v>1101</v>
      </c>
      <c r="B34" s="10" t="s">
        <v>63</v>
      </c>
      <c r="C34" s="10" t="s">
        <v>64</v>
      </c>
      <c r="D34" s="11">
        <v>82609367</v>
      </c>
      <c r="E34" s="12">
        <v>1184.79</v>
      </c>
      <c r="F34" s="13">
        <v>25</v>
      </c>
      <c r="G34" s="13">
        <v>0</v>
      </c>
      <c r="H34" s="13">
        <v>3</v>
      </c>
      <c r="I34" s="14">
        <f t="shared" si="1"/>
        <v>16875</v>
      </c>
      <c r="J34" s="15"/>
      <c r="K34" s="15"/>
      <c r="L34" s="15">
        <v>16875</v>
      </c>
      <c r="M34" s="14">
        <v>0</v>
      </c>
      <c r="N34" s="15">
        <v>10790.37</v>
      </c>
      <c r="O34" s="14">
        <v>0</v>
      </c>
      <c r="P34" s="15">
        <v>1190000</v>
      </c>
      <c r="Q34" s="15">
        <f t="shared" si="2"/>
        <v>1217665.37</v>
      </c>
      <c r="R34" s="15">
        <v>10790.37</v>
      </c>
      <c r="S34" s="16">
        <f t="shared" si="0"/>
        <v>1.4609420745228565</v>
      </c>
    </row>
    <row r="35" spans="1:19" ht="24.75" customHeight="1">
      <c r="A35" s="9">
        <v>1104</v>
      </c>
      <c r="B35" s="10" t="s">
        <v>63</v>
      </c>
      <c r="C35" s="10" t="s">
        <v>65</v>
      </c>
      <c r="D35" s="12">
        <v>54943959</v>
      </c>
      <c r="E35" s="12">
        <v>1030.79</v>
      </c>
      <c r="F35" s="13">
        <v>25</v>
      </c>
      <c r="G35" s="13">
        <v>0</v>
      </c>
      <c r="H35" s="13">
        <v>10.44</v>
      </c>
      <c r="I35" s="14">
        <f t="shared" si="1"/>
        <v>0</v>
      </c>
      <c r="J35" s="15"/>
      <c r="K35" s="15"/>
      <c r="L35" s="15"/>
      <c r="M35" s="14">
        <v>0</v>
      </c>
      <c r="N35" s="14">
        <v>0</v>
      </c>
      <c r="O35" s="15">
        <v>197000</v>
      </c>
      <c r="P35" s="15">
        <v>4783908</v>
      </c>
      <c r="Q35" s="15">
        <f t="shared" si="2"/>
        <v>4980908</v>
      </c>
      <c r="R35" s="14">
        <v>0</v>
      </c>
      <c r="S35" s="16">
        <f t="shared" si="0"/>
        <v>9.065433380947303</v>
      </c>
    </row>
    <row r="36" spans="1:19" ht="24.75" customHeight="1">
      <c r="A36" s="9">
        <v>1106</v>
      </c>
      <c r="B36" s="10" t="s">
        <v>63</v>
      </c>
      <c r="C36" s="10" t="s">
        <v>66</v>
      </c>
      <c r="D36" s="12">
        <v>36262257</v>
      </c>
      <c r="E36" s="12">
        <v>629.45</v>
      </c>
      <c r="F36" s="13">
        <v>25</v>
      </c>
      <c r="G36" s="13">
        <v>0</v>
      </c>
      <c r="H36" s="13">
        <v>13.49</v>
      </c>
      <c r="I36" s="14">
        <f t="shared" si="1"/>
        <v>0</v>
      </c>
      <c r="J36" s="15"/>
      <c r="K36" s="15"/>
      <c r="L36" s="15"/>
      <c r="M36" s="14">
        <v>0</v>
      </c>
      <c r="N36" s="15">
        <v>34301.7</v>
      </c>
      <c r="O36" s="14">
        <v>0</v>
      </c>
      <c r="P36" s="15">
        <v>4495000</v>
      </c>
      <c r="Q36" s="15">
        <f t="shared" si="2"/>
        <v>4529301.7</v>
      </c>
      <c r="R36" s="14">
        <v>0</v>
      </c>
      <c r="S36" s="16">
        <f t="shared" si="0"/>
        <v>12.490402072877043</v>
      </c>
    </row>
    <row r="37" spans="1:19" ht="24.75" customHeight="1">
      <c r="A37" s="9">
        <v>1201</v>
      </c>
      <c r="B37" s="10" t="s">
        <v>67</v>
      </c>
      <c r="C37" s="10" t="s">
        <v>68</v>
      </c>
      <c r="D37" s="12">
        <v>20955431</v>
      </c>
      <c r="E37" s="12">
        <v>540.13</v>
      </c>
      <c r="F37" s="13">
        <v>26.81</v>
      </c>
      <c r="G37" s="13">
        <v>2.99</v>
      </c>
      <c r="H37" s="13">
        <v>0</v>
      </c>
      <c r="I37" s="14">
        <f t="shared" si="1"/>
        <v>48000</v>
      </c>
      <c r="J37" s="15"/>
      <c r="K37" s="15">
        <v>48000</v>
      </c>
      <c r="L37" s="15"/>
      <c r="M37" s="14">
        <v>0</v>
      </c>
      <c r="N37" s="15">
        <v>13376.97</v>
      </c>
      <c r="O37" s="14">
        <v>0</v>
      </c>
      <c r="P37" s="15">
        <v>940000</v>
      </c>
      <c r="Q37" s="15">
        <f t="shared" si="2"/>
        <v>1001376.97</v>
      </c>
      <c r="R37" s="15">
        <v>13119.63</v>
      </c>
      <c r="S37" s="16">
        <f t="shared" si="0"/>
        <v>4.715996249373252</v>
      </c>
    </row>
    <row r="38" spans="1:19" ht="24.75" customHeight="1">
      <c r="A38" s="9">
        <v>1201</v>
      </c>
      <c r="B38" s="10" t="s">
        <v>69</v>
      </c>
      <c r="C38" s="10" t="s">
        <v>70</v>
      </c>
      <c r="D38" s="12">
        <v>10955888</v>
      </c>
      <c r="E38" s="12"/>
      <c r="F38" s="13">
        <v>25</v>
      </c>
      <c r="G38" s="13">
        <v>0</v>
      </c>
      <c r="H38" s="13">
        <v>9.92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24.75" customHeight="1">
      <c r="A39" s="9">
        <v>1202</v>
      </c>
      <c r="B39" s="10" t="s">
        <v>71</v>
      </c>
      <c r="C39" s="10" t="s">
        <v>72</v>
      </c>
      <c r="D39" s="12">
        <v>191816526</v>
      </c>
      <c r="E39" s="12">
        <v>1706.56</v>
      </c>
      <c r="F39" s="13">
        <v>25</v>
      </c>
      <c r="G39" s="13">
        <v>0</v>
      </c>
      <c r="H39" s="13">
        <v>4.4</v>
      </c>
      <c r="I39" s="14">
        <f t="shared" si="1"/>
        <v>165000</v>
      </c>
      <c r="J39" s="15"/>
      <c r="K39" s="15">
        <v>165000</v>
      </c>
      <c r="L39" s="15"/>
      <c r="M39" s="14">
        <v>0</v>
      </c>
      <c r="N39" s="14">
        <v>0</v>
      </c>
      <c r="O39" s="15">
        <v>355054</v>
      </c>
      <c r="P39" s="15">
        <v>9220000</v>
      </c>
      <c r="Q39" s="15">
        <f t="shared" si="2"/>
        <v>9740054</v>
      </c>
      <c r="R39" s="14">
        <v>0</v>
      </c>
      <c r="S39" s="16">
        <f t="shared" si="0"/>
        <v>5.07779710284191</v>
      </c>
    </row>
    <row r="40" spans="1:19" ht="24.75" customHeight="1">
      <c r="A40" s="9">
        <v>1203</v>
      </c>
      <c r="B40" s="10" t="s">
        <v>71</v>
      </c>
      <c r="C40" s="10" t="s">
        <v>73</v>
      </c>
      <c r="D40" s="12">
        <v>41457253</v>
      </c>
      <c r="E40" s="12">
        <v>586</v>
      </c>
      <c r="F40" s="13">
        <v>26.35</v>
      </c>
      <c r="G40" s="13">
        <v>0</v>
      </c>
      <c r="H40" s="13">
        <v>7.65</v>
      </c>
      <c r="I40" s="14">
        <f t="shared" si="1"/>
        <v>150000</v>
      </c>
      <c r="J40" s="15"/>
      <c r="K40" s="15">
        <v>150000</v>
      </c>
      <c r="L40" s="15"/>
      <c r="M40" s="14">
        <v>0</v>
      </c>
      <c r="N40" s="15">
        <v>18194.78</v>
      </c>
      <c r="O40" s="15">
        <v>219000</v>
      </c>
      <c r="P40" s="15">
        <v>1690000</v>
      </c>
      <c r="Q40" s="15">
        <f t="shared" si="2"/>
        <v>2077194.78</v>
      </c>
      <c r="R40" s="14">
        <v>0</v>
      </c>
      <c r="S40" s="16">
        <f t="shared" si="0"/>
        <v>5.010449631093502</v>
      </c>
    </row>
    <row r="41" spans="1:19" ht="24.75" customHeight="1">
      <c r="A41" s="9">
        <v>1204</v>
      </c>
      <c r="B41" s="10" t="s">
        <v>71</v>
      </c>
      <c r="C41" s="10" t="s">
        <v>74</v>
      </c>
      <c r="D41" s="12">
        <v>90767058</v>
      </c>
      <c r="E41" s="12">
        <v>505.24</v>
      </c>
      <c r="F41" s="13">
        <v>25.04</v>
      </c>
      <c r="G41" s="13">
        <v>0</v>
      </c>
      <c r="H41" s="13">
        <v>0.86</v>
      </c>
      <c r="I41" s="14">
        <f t="shared" si="1"/>
        <v>0</v>
      </c>
      <c r="J41" s="15"/>
      <c r="K41" s="15"/>
      <c r="L41" s="15"/>
      <c r="M41" s="14">
        <v>0</v>
      </c>
      <c r="N41" s="14">
        <v>0</v>
      </c>
      <c r="O41" s="14">
        <v>0</v>
      </c>
      <c r="P41" s="15">
        <v>270000</v>
      </c>
      <c r="Q41" s="15">
        <f t="shared" si="2"/>
        <v>270000</v>
      </c>
      <c r="R41" s="14">
        <v>0</v>
      </c>
      <c r="S41" s="16">
        <f t="shared" si="0"/>
        <v>0.297464747618018</v>
      </c>
    </row>
    <row r="42" spans="1:19" ht="24.75" customHeight="1">
      <c r="A42" s="9">
        <v>1304</v>
      </c>
      <c r="B42" s="10" t="s">
        <v>75</v>
      </c>
      <c r="C42" s="10" t="s">
        <v>76</v>
      </c>
      <c r="D42" s="12">
        <v>21659222</v>
      </c>
      <c r="E42" s="12">
        <v>578.72</v>
      </c>
      <c r="F42" s="13">
        <v>25</v>
      </c>
      <c r="G42" s="13">
        <v>0</v>
      </c>
      <c r="H42" s="13">
        <v>10</v>
      </c>
      <c r="I42" s="14">
        <f t="shared" si="1"/>
        <v>0</v>
      </c>
      <c r="J42" s="15"/>
      <c r="K42" s="15"/>
      <c r="L42" s="15"/>
      <c r="M42" s="14">
        <v>0</v>
      </c>
      <c r="N42" s="15">
        <v>29973.98</v>
      </c>
      <c r="O42" s="14">
        <v>0</v>
      </c>
      <c r="P42" s="15">
        <v>1950000</v>
      </c>
      <c r="Q42" s="15">
        <f t="shared" si="2"/>
        <v>1979973.98</v>
      </c>
      <c r="R42" s="15">
        <v>29973.98</v>
      </c>
      <c r="S42" s="16">
        <f t="shared" si="0"/>
        <v>9.003093462913856</v>
      </c>
    </row>
    <row r="43" spans="1:19" ht="24.75" customHeight="1">
      <c r="A43" s="17">
        <v>1305</v>
      </c>
      <c r="B43" s="10" t="s">
        <v>77</v>
      </c>
      <c r="C43" s="10" t="s">
        <v>78</v>
      </c>
      <c r="D43" s="12">
        <v>47038855</v>
      </c>
      <c r="E43" s="12">
        <v>874.9</v>
      </c>
      <c r="F43" s="13">
        <v>28</v>
      </c>
      <c r="G43" s="13">
        <v>0</v>
      </c>
      <c r="H43" s="13">
        <v>10.1</v>
      </c>
      <c r="I43" s="14">
        <f t="shared" si="1"/>
        <v>93273</v>
      </c>
      <c r="J43" s="15"/>
      <c r="K43" s="15">
        <v>72000</v>
      </c>
      <c r="L43" s="15">
        <v>21273</v>
      </c>
      <c r="M43" s="14">
        <v>0</v>
      </c>
      <c r="N43" s="15">
        <v>36957.44</v>
      </c>
      <c r="O43" s="14">
        <v>0</v>
      </c>
      <c r="P43" s="15">
        <v>4680000</v>
      </c>
      <c r="Q43" s="15">
        <f t="shared" si="2"/>
        <v>4810230.44</v>
      </c>
      <c r="R43" s="15">
        <v>17626.45</v>
      </c>
      <c r="S43" s="16">
        <f t="shared" si="0"/>
        <v>10.18860682301897</v>
      </c>
    </row>
    <row r="44" spans="1:19" ht="24.75" customHeight="1">
      <c r="A44" s="9">
        <v>1402</v>
      </c>
      <c r="B44" s="10" t="s">
        <v>79</v>
      </c>
      <c r="C44" s="10" t="s">
        <v>80</v>
      </c>
      <c r="D44" s="12">
        <v>183836995</v>
      </c>
      <c r="E44" s="12">
        <v>2878.64</v>
      </c>
      <c r="F44" s="13">
        <v>25</v>
      </c>
      <c r="G44" s="13">
        <v>0</v>
      </c>
      <c r="H44" s="13">
        <v>4.6</v>
      </c>
      <c r="I44" s="14">
        <f t="shared" si="1"/>
        <v>0</v>
      </c>
      <c r="J44" s="15"/>
      <c r="K44" s="15"/>
      <c r="L44" s="15"/>
      <c r="M44" s="14">
        <v>0</v>
      </c>
      <c r="N44" s="15">
        <v>14155.67</v>
      </c>
      <c r="O44" s="15">
        <v>250501.99</v>
      </c>
      <c r="P44" s="15">
        <v>9515000</v>
      </c>
      <c r="Q44" s="15">
        <f t="shared" si="2"/>
        <v>9779657.66</v>
      </c>
      <c r="R44" s="14">
        <v>0</v>
      </c>
      <c r="S44" s="16">
        <f t="shared" si="0"/>
        <v>5.319744080890791</v>
      </c>
    </row>
    <row r="45" spans="1:19" ht="24.75" customHeight="1">
      <c r="A45" s="9">
        <v>1406</v>
      </c>
      <c r="B45" s="10" t="s">
        <v>81</v>
      </c>
      <c r="C45" s="10" t="s">
        <v>82</v>
      </c>
      <c r="D45" s="12">
        <v>19470182</v>
      </c>
      <c r="E45" s="12">
        <v>308.76</v>
      </c>
      <c r="F45" s="13">
        <v>25</v>
      </c>
      <c r="G45" s="13">
        <v>0</v>
      </c>
      <c r="H45" s="13">
        <v>0</v>
      </c>
      <c r="I45" s="14">
        <f t="shared" si="1"/>
        <v>187776</v>
      </c>
      <c r="J45" s="15"/>
      <c r="K45" s="15">
        <v>175000</v>
      </c>
      <c r="L45" s="15">
        <v>12776</v>
      </c>
      <c r="M45" s="14">
        <v>0</v>
      </c>
      <c r="N45" s="15">
        <v>18314.18</v>
      </c>
      <c r="O45" s="14">
        <v>0</v>
      </c>
      <c r="P45" s="14">
        <v>0</v>
      </c>
      <c r="Q45" s="15">
        <f t="shared" si="2"/>
        <v>206090.18</v>
      </c>
      <c r="R45" s="15">
        <v>18314.18</v>
      </c>
      <c r="S45" s="16">
        <f t="shared" si="0"/>
        <v>0.9644285810990364</v>
      </c>
    </row>
    <row r="46" spans="1:19" ht="24.75" customHeight="1">
      <c r="A46" s="9">
        <v>1408</v>
      </c>
      <c r="B46" s="10" t="s">
        <v>79</v>
      </c>
      <c r="C46" s="10" t="s">
        <v>83</v>
      </c>
      <c r="D46" s="12">
        <v>55412702</v>
      </c>
      <c r="E46" s="12">
        <v>680.65</v>
      </c>
      <c r="F46" s="13">
        <v>29.9</v>
      </c>
      <c r="G46" s="13">
        <v>0</v>
      </c>
      <c r="H46" s="13">
        <v>4</v>
      </c>
      <c r="I46" s="14">
        <f t="shared" si="1"/>
        <v>0</v>
      </c>
      <c r="J46" s="15"/>
      <c r="K46" s="15"/>
      <c r="L46" s="15"/>
      <c r="M46" s="14">
        <v>0</v>
      </c>
      <c r="N46" s="15">
        <v>45510.7</v>
      </c>
      <c r="O46" s="15">
        <v>500596</v>
      </c>
      <c r="P46" s="15">
        <v>1105000</v>
      </c>
      <c r="Q46" s="15">
        <f t="shared" si="2"/>
        <v>1651106.7</v>
      </c>
      <c r="R46" s="15">
        <v>45510.7</v>
      </c>
      <c r="S46" s="16">
        <f t="shared" si="0"/>
        <v>2.8975233873273316</v>
      </c>
    </row>
    <row r="47" spans="1:19" ht="24.75" customHeight="1">
      <c r="A47" s="9">
        <v>1503</v>
      </c>
      <c r="B47" s="10" t="s">
        <v>84</v>
      </c>
      <c r="C47" s="10" t="s">
        <v>85</v>
      </c>
      <c r="D47" s="12">
        <v>14908150</v>
      </c>
      <c r="E47" s="12">
        <v>459.41</v>
      </c>
      <c r="F47" s="13">
        <v>27</v>
      </c>
      <c r="G47" s="13">
        <v>0</v>
      </c>
      <c r="H47" s="13">
        <v>10.3</v>
      </c>
      <c r="I47" s="14">
        <f t="shared" si="1"/>
        <v>30000</v>
      </c>
      <c r="J47" s="15"/>
      <c r="K47" s="15"/>
      <c r="L47" s="15">
        <v>30000</v>
      </c>
      <c r="M47" s="14">
        <v>0</v>
      </c>
      <c r="N47" s="15">
        <v>23436.33</v>
      </c>
      <c r="O47" s="15">
        <v>26163.49</v>
      </c>
      <c r="P47" s="15">
        <v>1065000</v>
      </c>
      <c r="Q47" s="15">
        <f t="shared" si="2"/>
        <v>1144599.82</v>
      </c>
      <c r="R47" s="15">
        <v>23436.33</v>
      </c>
      <c r="S47" s="16">
        <f t="shared" si="0"/>
        <v>7.520473633549435</v>
      </c>
    </row>
    <row r="48" spans="1:19" ht="24.75" customHeight="1">
      <c r="A48" s="9">
        <v>1505</v>
      </c>
      <c r="B48" s="10" t="s">
        <v>84</v>
      </c>
      <c r="C48" s="10" t="s">
        <v>86</v>
      </c>
      <c r="D48" s="12">
        <v>19734446</v>
      </c>
      <c r="E48" s="12">
        <v>416.63</v>
      </c>
      <c r="F48" s="13">
        <v>25</v>
      </c>
      <c r="G48" s="13">
        <v>0</v>
      </c>
      <c r="H48" s="13">
        <v>8.8</v>
      </c>
      <c r="I48" s="14">
        <f t="shared" si="1"/>
        <v>0</v>
      </c>
      <c r="J48" s="15"/>
      <c r="K48" s="15"/>
      <c r="L48" s="15"/>
      <c r="M48" s="14">
        <v>0</v>
      </c>
      <c r="N48" s="15">
        <v>57359.23</v>
      </c>
      <c r="O48" s="14">
        <v>0</v>
      </c>
      <c r="P48" s="15">
        <v>735000</v>
      </c>
      <c r="Q48" s="15">
        <f t="shared" si="2"/>
        <v>792359.23</v>
      </c>
      <c r="R48" s="15">
        <v>21759.13</v>
      </c>
      <c r="S48" s="16">
        <f t="shared" si="0"/>
        <v>3.90484789894786</v>
      </c>
    </row>
    <row r="49" spans="1:19" ht="24.75" customHeight="1">
      <c r="A49" s="9">
        <v>1507</v>
      </c>
      <c r="B49" s="10" t="s">
        <v>84</v>
      </c>
      <c r="C49" s="10" t="s">
        <v>87</v>
      </c>
      <c r="D49" s="12">
        <v>167788431</v>
      </c>
      <c r="E49" s="12">
        <v>2346.44</v>
      </c>
      <c r="F49" s="13">
        <v>25</v>
      </c>
      <c r="G49" s="13">
        <v>0</v>
      </c>
      <c r="H49" s="13">
        <v>10.4</v>
      </c>
      <c r="I49" s="14">
        <f t="shared" si="1"/>
        <v>0</v>
      </c>
      <c r="J49" s="15"/>
      <c r="K49" s="15"/>
      <c r="L49" s="15"/>
      <c r="M49" s="14">
        <v>0</v>
      </c>
      <c r="N49" s="15">
        <v>3196.41</v>
      </c>
      <c r="O49" s="15">
        <v>325176</v>
      </c>
      <c r="P49" s="15">
        <v>17710000</v>
      </c>
      <c r="Q49" s="15">
        <f t="shared" si="2"/>
        <v>18038372.41</v>
      </c>
      <c r="R49" s="14">
        <v>0</v>
      </c>
      <c r="S49" s="16">
        <f t="shared" si="0"/>
        <v>10.750665169519346</v>
      </c>
    </row>
    <row r="50" spans="1:19" ht="24.75" customHeight="1">
      <c r="A50" s="9">
        <v>1601</v>
      </c>
      <c r="B50" s="10" t="s">
        <v>88</v>
      </c>
      <c r="C50" s="10" t="s">
        <v>89</v>
      </c>
      <c r="D50" s="12">
        <v>24417118</v>
      </c>
      <c r="E50" s="12">
        <v>578.55</v>
      </c>
      <c r="F50" s="13">
        <v>25</v>
      </c>
      <c r="G50" s="13">
        <v>0</v>
      </c>
      <c r="H50" s="13">
        <v>9.8</v>
      </c>
      <c r="I50" s="14">
        <f t="shared" si="1"/>
        <v>44100</v>
      </c>
      <c r="J50" s="15"/>
      <c r="K50" s="15">
        <v>44100</v>
      </c>
      <c r="L50" s="15"/>
      <c r="M50" s="14">
        <v>0</v>
      </c>
      <c r="N50" s="15">
        <v>35862.24</v>
      </c>
      <c r="O50" s="15">
        <v>111188.32</v>
      </c>
      <c r="P50" s="15">
        <v>845000</v>
      </c>
      <c r="Q50" s="15">
        <f t="shared" si="2"/>
        <v>1036150.56</v>
      </c>
      <c r="R50" s="15">
        <v>22315.62</v>
      </c>
      <c r="S50" s="16">
        <f t="shared" si="0"/>
        <v>4.152148259266307</v>
      </c>
    </row>
    <row r="51" spans="1:19" ht="24.75" customHeight="1">
      <c r="A51" s="9">
        <v>1602</v>
      </c>
      <c r="B51" s="10" t="s">
        <v>88</v>
      </c>
      <c r="C51" s="10" t="s">
        <v>90</v>
      </c>
      <c r="D51" s="12">
        <v>82213382</v>
      </c>
      <c r="E51" s="12">
        <v>1649.41</v>
      </c>
      <c r="F51" s="13">
        <v>25</v>
      </c>
      <c r="G51" s="13">
        <v>0</v>
      </c>
      <c r="H51" s="13">
        <v>7.17</v>
      </c>
      <c r="I51" s="14">
        <f t="shared" si="1"/>
        <v>0</v>
      </c>
      <c r="J51" s="15"/>
      <c r="K51" s="15"/>
      <c r="L51" s="15"/>
      <c r="M51" s="14">
        <v>0</v>
      </c>
      <c r="N51" s="15">
        <v>38721.59</v>
      </c>
      <c r="O51" s="15">
        <v>854865.19</v>
      </c>
      <c r="P51" s="15">
        <v>6315000</v>
      </c>
      <c r="Q51" s="15">
        <f t="shared" si="2"/>
        <v>7208586.78</v>
      </c>
      <c r="R51" s="15">
        <v>38721.59</v>
      </c>
      <c r="S51" s="16">
        <f t="shared" si="0"/>
        <v>8.721043965810821</v>
      </c>
    </row>
    <row r="52" spans="1:19" ht="24.75" customHeight="1">
      <c r="A52" s="9">
        <v>1603</v>
      </c>
      <c r="B52" s="10" t="s">
        <v>88</v>
      </c>
      <c r="C52" s="10" t="s">
        <v>91</v>
      </c>
      <c r="D52" s="12">
        <v>69929455</v>
      </c>
      <c r="E52" s="12">
        <v>1322.02</v>
      </c>
      <c r="F52" s="13">
        <v>25</v>
      </c>
      <c r="G52" s="13">
        <v>0</v>
      </c>
      <c r="H52" s="13">
        <v>12.01</v>
      </c>
      <c r="I52" s="14">
        <f t="shared" si="1"/>
        <v>0</v>
      </c>
      <c r="J52" s="15"/>
      <c r="K52" s="15"/>
      <c r="L52" s="15"/>
      <c r="M52" s="15">
        <v>35007.72</v>
      </c>
      <c r="N52" s="15">
        <v>121301.49</v>
      </c>
      <c r="O52" s="15">
        <v>369999.5</v>
      </c>
      <c r="P52" s="15">
        <v>10120000</v>
      </c>
      <c r="Q52" s="15">
        <f t="shared" si="2"/>
        <v>10646308.71</v>
      </c>
      <c r="R52" s="15">
        <v>35007.72</v>
      </c>
      <c r="S52" s="16">
        <f t="shared" si="0"/>
        <v>15.174293850852976</v>
      </c>
    </row>
    <row r="53" spans="1:19" ht="24.75" customHeight="1">
      <c r="A53" s="9">
        <v>1605</v>
      </c>
      <c r="B53" s="10" t="s">
        <v>88</v>
      </c>
      <c r="C53" s="10" t="s">
        <v>92</v>
      </c>
      <c r="D53" s="12">
        <v>43770092</v>
      </c>
      <c r="E53" s="12">
        <v>825.24</v>
      </c>
      <c r="F53" s="13">
        <v>25</v>
      </c>
      <c r="G53" s="13">
        <v>0</v>
      </c>
      <c r="H53" s="13">
        <v>8</v>
      </c>
      <c r="I53" s="14">
        <f t="shared" si="1"/>
        <v>0</v>
      </c>
      <c r="J53" s="15"/>
      <c r="K53" s="15"/>
      <c r="L53" s="15"/>
      <c r="M53" s="14">
        <v>0</v>
      </c>
      <c r="N53" s="15">
        <v>33696.39</v>
      </c>
      <c r="O53" s="14">
        <v>0</v>
      </c>
      <c r="P53" s="15">
        <v>3165000</v>
      </c>
      <c r="Q53" s="15">
        <f t="shared" si="2"/>
        <v>3198696.39</v>
      </c>
      <c r="R53" s="15">
        <v>33696.39</v>
      </c>
      <c r="S53" s="16">
        <f t="shared" si="0"/>
        <v>7.230964924633926</v>
      </c>
    </row>
    <row r="54" spans="1:19" ht="24.75" customHeight="1">
      <c r="A54" s="9">
        <v>1608</v>
      </c>
      <c r="B54" s="10" t="s">
        <v>88</v>
      </c>
      <c r="C54" s="10" t="s">
        <v>93</v>
      </c>
      <c r="D54" s="12">
        <v>415374941</v>
      </c>
      <c r="E54" s="12">
        <v>4751.35</v>
      </c>
      <c r="F54" s="13">
        <v>25</v>
      </c>
      <c r="G54" s="13">
        <v>0</v>
      </c>
      <c r="H54" s="13">
        <v>5</v>
      </c>
      <c r="I54" s="14">
        <f t="shared" si="1"/>
        <v>0</v>
      </c>
      <c r="J54" s="15"/>
      <c r="K54" s="15"/>
      <c r="L54" s="15"/>
      <c r="M54" s="14">
        <v>0</v>
      </c>
      <c r="N54" s="15">
        <v>1380539.51</v>
      </c>
      <c r="O54" s="15">
        <v>1339609.1</v>
      </c>
      <c r="P54" s="15">
        <v>23015000</v>
      </c>
      <c r="Q54" s="15">
        <f t="shared" si="2"/>
        <v>25735148.61</v>
      </c>
      <c r="R54" s="15">
        <v>68188.66</v>
      </c>
      <c r="S54" s="16">
        <f t="shared" si="0"/>
        <v>6.179226866263942</v>
      </c>
    </row>
    <row r="55" spans="1:19" ht="24.75" customHeight="1">
      <c r="A55" s="9">
        <v>1611</v>
      </c>
      <c r="B55" s="10" t="s">
        <v>88</v>
      </c>
      <c r="C55" s="10" t="s">
        <v>94</v>
      </c>
      <c r="D55" s="12">
        <v>274449375</v>
      </c>
      <c r="E55" s="12">
        <v>2929.21</v>
      </c>
      <c r="F55" s="13">
        <v>26</v>
      </c>
      <c r="G55" s="13">
        <v>0</v>
      </c>
      <c r="H55" s="13">
        <v>9</v>
      </c>
      <c r="I55" s="14">
        <f t="shared" si="1"/>
        <v>174189</v>
      </c>
      <c r="J55" s="15"/>
      <c r="K55" s="15">
        <v>56000</v>
      </c>
      <c r="L55" s="15">
        <v>118189</v>
      </c>
      <c r="M55" s="15">
        <v>14709.21</v>
      </c>
      <c r="N55" s="15">
        <v>244785.69</v>
      </c>
      <c r="O55" s="15">
        <v>863622.95</v>
      </c>
      <c r="P55" s="15">
        <v>25680000</v>
      </c>
      <c r="Q55" s="15">
        <f t="shared" si="2"/>
        <v>26977306.85</v>
      </c>
      <c r="R55" s="15">
        <v>138254.54</v>
      </c>
      <c r="S55" s="16">
        <f t="shared" si="0"/>
        <v>9.779236083157414</v>
      </c>
    </row>
    <row r="56" spans="1:19" ht="24.75" customHeight="1">
      <c r="A56" s="9">
        <v>1612</v>
      </c>
      <c r="B56" s="10" t="s">
        <v>88</v>
      </c>
      <c r="C56" s="10" t="s">
        <v>95</v>
      </c>
      <c r="D56" s="12">
        <v>107001492</v>
      </c>
      <c r="E56" s="12">
        <v>1832.9</v>
      </c>
      <c r="F56" s="13">
        <v>25</v>
      </c>
      <c r="G56" s="13">
        <v>0</v>
      </c>
      <c r="H56" s="13">
        <v>12.6</v>
      </c>
      <c r="I56" s="14">
        <f t="shared" si="1"/>
        <v>0</v>
      </c>
      <c r="J56" s="15"/>
      <c r="K56" s="15"/>
      <c r="L56" s="15"/>
      <c r="M56" s="14">
        <v>0</v>
      </c>
      <c r="N56" s="15">
        <v>517879.01</v>
      </c>
      <c r="O56" s="15">
        <v>80391.49</v>
      </c>
      <c r="P56" s="15">
        <v>16700000</v>
      </c>
      <c r="Q56" s="15">
        <f t="shared" si="2"/>
        <v>17298270.5</v>
      </c>
      <c r="R56" s="15">
        <v>63330.28</v>
      </c>
      <c r="S56" s="16">
        <f t="shared" si="0"/>
        <v>16.10719616881604</v>
      </c>
    </row>
    <row r="57" spans="1:19" ht="24.75" customHeight="1">
      <c r="A57" s="9">
        <v>1613</v>
      </c>
      <c r="B57" s="10" t="s">
        <v>88</v>
      </c>
      <c r="C57" s="10" t="s">
        <v>96</v>
      </c>
      <c r="D57" s="12">
        <v>31433396</v>
      </c>
      <c r="E57" s="12">
        <v>773.73</v>
      </c>
      <c r="F57" s="13">
        <v>25</v>
      </c>
      <c r="G57" s="13">
        <v>0</v>
      </c>
      <c r="H57" s="13">
        <v>7.06</v>
      </c>
      <c r="I57" s="14">
        <f t="shared" si="1"/>
        <v>36625</v>
      </c>
      <c r="J57" s="15"/>
      <c r="K57" s="15"/>
      <c r="L57" s="15">
        <v>36625</v>
      </c>
      <c r="M57" s="14">
        <v>0</v>
      </c>
      <c r="N57" s="15">
        <v>94574.88</v>
      </c>
      <c r="O57" s="14">
        <v>0</v>
      </c>
      <c r="P57" s="15">
        <v>640000</v>
      </c>
      <c r="Q57" s="15">
        <f t="shared" si="2"/>
        <v>771199.88</v>
      </c>
      <c r="R57" s="15">
        <v>30696.3</v>
      </c>
      <c r="S57" s="16">
        <f t="shared" si="0"/>
        <v>2.355786119959803</v>
      </c>
    </row>
    <row r="58" spans="1:19" ht="24.75" customHeight="1">
      <c r="A58" s="9">
        <v>1701</v>
      </c>
      <c r="B58" s="10" t="s">
        <v>97</v>
      </c>
      <c r="C58" s="10" t="s">
        <v>98</v>
      </c>
      <c r="D58" s="12">
        <v>116061481</v>
      </c>
      <c r="E58" s="12">
        <v>3207.13</v>
      </c>
      <c r="F58" s="13">
        <v>25</v>
      </c>
      <c r="G58" s="13">
        <v>0</v>
      </c>
      <c r="H58" s="13">
        <v>18.4</v>
      </c>
      <c r="I58" s="14">
        <f t="shared" si="1"/>
        <v>0</v>
      </c>
      <c r="J58" s="15"/>
      <c r="K58" s="15"/>
      <c r="L58" s="15"/>
      <c r="M58" s="14">
        <v>0</v>
      </c>
      <c r="N58" s="14">
        <v>0</v>
      </c>
      <c r="O58" s="14">
        <v>0</v>
      </c>
      <c r="P58" s="15">
        <v>34380000</v>
      </c>
      <c r="Q58" s="15">
        <f t="shared" si="2"/>
        <v>34380000</v>
      </c>
      <c r="R58" s="14">
        <v>0</v>
      </c>
      <c r="S58" s="16">
        <f t="shared" si="0"/>
        <v>29.62223099669045</v>
      </c>
    </row>
    <row r="59" spans="1:19" ht="24.75" customHeight="1">
      <c r="A59" s="9">
        <v>1702</v>
      </c>
      <c r="B59" s="10" t="s">
        <v>97</v>
      </c>
      <c r="C59" s="10" t="s">
        <v>99</v>
      </c>
      <c r="D59" s="12">
        <v>27533480</v>
      </c>
      <c r="E59" s="12">
        <v>935.06</v>
      </c>
      <c r="F59" s="13">
        <v>25</v>
      </c>
      <c r="G59" s="13">
        <v>0</v>
      </c>
      <c r="H59" s="13">
        <v>3.2</v>
      </c>
      <c r="I59" s="14">
        <f t="shared" si="1"/>
        <v>374982.7</v>
      </c>
      <c r="J59" s="15"/>
      <c r="K59" s="15">
        <v>374982.7</v>
      </c>
      <c r="L59" s="15"/>
      <c r="M59" s="14">
        <v>0</v>
      </c>
      <c r="N59" s="15">
        <v>55002.39</v>
      </c>
      <c r="O59" s="14">
        <v>0</v>
      </c>
      <c r="P59" s="15">
        <v>1005000</v>
      </c>
      <c r="Q59" s="15">
        <f t="shared" si="2"/>
        <v>1434985.0899999999</v>
      </c>
      <c r="R59" s="14">
        <v>0</v>
      </c>
      <c r="S59" s="16">
        <f t="shared" si="0"/>
        <v>5.21178249171554</v>
      </c>
    </row>
    <row r="60" spans="1:19" ht="24.75" customHeight="1">
      <c r="A60" s="9">
        <v>1703</v>
      </c>
      <c r="B60" s="10" t="s">
        <v>97</v>
      </c>
      <c r="C60" s="10" t="s">
        <v>100</v>
      </c>
      <c r="D60" s="12">
        <v>29265041</v>
      </c>
      <c r="E60" s="12">
        <v>750.04</v>
      </c>
      <c r="F60" s="13">
        <v>25</v>
      </c>
      <c r="G60" s="13">
        <v>0</v>
      </c>
      <c r="H60" s="13">
        <v>14.1</v>
      </c>
      <c r="I60" s="14">
        <f t="shared" si="1"/>
        <v>174359</v>
      </c>
      <c r="J60" s="15"/>
      <c r="K60" s="15"/>
      <c r="L60" s="15">
        <v>174359</v>
      </c>
      <c r="M60" s="14">
        <v>0</v>
      </c>
      <c r="N60" s="14">
        <v>0</v>
      </c>
      <c r="O60" s="14">
        <v>0</v>
      </c>
      <c r="P60" s="15">
        <v>3100000</v>
      </c>
      <c r="Q60" s="15">
        <f t="shared" si="2"/>
        <v>3274359</v>
      </c>
      <c r="R60" s="14">
        <v>0</v>
      </c>
      <c r="S60" s="16">
        <f t="shared" si="0"/>
        <v>11.188636298168863</v>
      </c>
    </row>
    <row r="61" spans="1:19" ht="24.75" customHeight="1">
      <c r="A61" s="9">
        <v>1704</v>
      </c>
      <c r="B61" s="10" t="s">
        <v>101</v>
      </c>
      <c r="C61" s="10" t="s">
        <v>102</v>
      </c>
      <c r="D61" s="12">
        <v>36132094</v>
      </c>
      <c r="E61" s="12">
        <v>577.26</v>
      </c>
      <c r="F61" s="13">
        <v>25</v>
      </c>
      <c r="G61" s="13">
        <v>0</v>
      </c>
      <c r="H61" s="13">
        <v>11.4</v>
      </c>
      <c r="I61" s="14">
        <f t="shared" si="1"/>
        <v>0</v>
      </c>
      <c r="J61" s="15"/>
      <c r="K61" s="15"/>
      <c r="L61" s="15"/>
      <c r="M61" s="14">
        <v>0</v>
      </c>
      <c r="N61" s="15">
        <v>77849.2</v>
      </c>
      <c r="O61" s="15">
        <v>100000</v>
      </c>
      <c r="P61" s="15">
        <v>1460000</v>
      </c>
      <c r="Q61" s="15">
        <f t="shared" si="2"/>
        <v>1637849.2</v>
      </c>
      <c r="R61" s="15">
        <v>69344.34</v>
      </c>
      <c r="S61" s="16">
        <f t="shared" si="0"/>
        <v>4.341029501362417</v>
      </c>
    </row>
    <row r="62" spans="1:19" ht="24.75" customHeight="1">
      <c r="A62" s="9">
        <v>1705</v>
      </c>
      <c r="B62" s="10" t="s">
        <v>97</v>
      </c>
      <c r="C62" s="10" t="s">
        <v>103</v>
      </c>
      <c r="D62" s="12">
        <v>306148133</v>
      </c>
      <c r="E62" s="12">
        <v>5688.01</v>
      </c>
      <c r="F62" s="13">
        <v>25</v>
      </c>
      <c r="G62" s="13">
        <v>0</v>
      </c>
      <c r="H62" s="13">
        <v>14.8</v>
      </c>
      <c r="I62" s="14">
        <f t="shared" si="1"/>
        <v>0</v>
      </c>
      <c r="J62" s="15"/>
      <c r="K62" s="15"/>
      <c r="L62" s="15"/>
      <c r="M62" s="14">
        <v>0</v>
      </c>
      <c r="N62" s="14">
        <v>0</v>
      </c>
      <c r="O62" s="14">
        <v>0</v>
      </c>
      <c r="P62" s="15">
        <v>55740000</v>
      </c>
      <c r="Q62" s="15">
        <f t="shared" si="2"/>
        <v>55740000</v>
      </c>
      <c r="R62" s="14">
        <v>0</v>
      </c>
      <c r="S62" s="16">
        <f t="shared" si="0"/>
        <v>18.206872422769273</v>
      </c>
    </row>
    <row r="63" spans="1:19" ht="24.75" customHeight="1">
      <c r="A63" s="9">
        <v>1802</v>
      </c>
      <c r="B63" s="10" t="s">
        <v>104</v>
      </c>
      <c r="C63" s="10" t="s">
        <v>105</v>
      </c>
      <c r="D63" s="12">
        <v>24606607</v>
      </c>
      <c r="E63" s="12">
        <v>864.54</v>
      </c>
      <c r="F63" s="13">
        <v>25</v>
      </c>
      <c r="G63" s="13">
        <v>0</v>
      </c>
      <c r="H63" s="13">
        <v>19.8</v>
      </c>
      <c r="I63" s="14">
        <f t="shared" si="1"/>
        <v>344371.5</v>
      </c>
      <c r="J63" s="15"/>
      <c r="K63" s="15">
        <v>344371.5</v>
      </c>
      <c r="L63" s="15"/>
      <c r="M63" s="14">
        <v>0</v>
      </c>
      <c r="N63" s="15">
        <v>113633.65</v>
      </c>
      <c r="O63" s="15">
        <v>146329.1</v>
      </c>
      <c r="P63" s="15">
        <v>6225000</v>
      </c>
      <c r="Q63" s="15">
        <f t="shared" si="2"/>
        <v>6829334.25</v>
      </c>
      <c r="R63" s="14">
        <v>0</v>
      </c>
      <c r="S63" s="16">
        <f t="shared" si="0"/>
        <v>27.754067230805124</v>
      </c>
    </row>
    <row r="64" spans="1:19" ht="24.75" customHeight="1">
      <c r="A64" s="9">
        <v>1803</v>
      </c>
      <c r="B64" s="10" t="s">
        <v>104</v>
      </c>
      <c r="C64" s="10" t="s">
        <v>106</v>
      </c>
      <c r="D64" s="12">
        <v>240256536</v>
      </c>
      <c r="E64" s="12">
        <v>5982.59</v>
      </c>
      <c r="F64" s="13">
        <v>27</v>
      </c>
      <c r="G64" s="13">
        <v>0</v>
      </c>
      <c r="H64" s="13">
        <v>2</v>
      </c>
      <c r="I64" s="14">
        <f t="shared" si="1"/>
        <v>0</v>
      </c>
      <c r="J64" s="15"/>
      <c r="K64" s="15"/>
      <c r="L64" s="15"/>
      <c r="M64" s="14">
        <v>0</v>
      </c>
      <c r="N64" s="14">
        <v>0</v>
      </c>
      <c r="O64" s="14">
        <v>0</v>
      </c>
      <c r="P64" s="15">
        <v>3765000</v>
      </c>
      <c r="Q64" s="15">
        <f t="shared" si="2"/>
        <v>3765000</v>
      </c>
      <c r="R64" s="14">
        <v>0</v>
      </c>
      <c r="S64" s="16">
        <f t="shared" si="0"/>
        <v>1.567074953582116</v>
      </c>
    </row>
    <row r="65" spans="1:19" ht="24.75" customHeight="1">
      <c r="A65" s="9">
        <v>1804</v>
      </c>
      <c r="B65" s="10" t="s">
        <v>104</v>
      </c>
      <c r="C65" s="10" t="s">
        <v>107</v>
      </c>
      <c r="D65" s="12">
        <v>203452665</v>
      </c>
      <c r="E65" s="12">
        <v>3825.25</v>
      </c>
      <c r="F65" s="13">
        <v>25</v>
      </c>
      <c r="G65" s="13">
        <v>0</v>
      </c>
      <c r="H65" s="13">
        <v>10.65</v>
      </c>
      <c r="I65" s="14">
        <f t="shared" si="1"/>
        <v>0</v>
      </c>
      <c r="J65" s="15"/>
      <c r="K65" s="15"/>
      <c r="L65" s="15"/>
      <c r="M65" s="14">
        <v>0</v>
      </c>
      <c r="N65" s="15">
        <v>665723.69</v>
      </c>
      <c r="O65" s="14">
        <v>0</v>
      </c>
      <c r="P65" s="15">
        <v>16035000</v>
      </c>
      <c r="Q65" s="15">
        <f t="shared" si="2"/>
        <v>16700723.69</v>
      </c>
      <c r="R65" s="15">
        <v>32057.96</v>
      </c>
      <c r="S65" s="16">
        <f t="shared" si="0"/>
        <v>8.19289623461064</v>
      </c>
    </row>
    <row r="66" spans="1:19" ht="24.75" customHeight="1">
      <c r="A66" s="9">
        <v>1805</v>
      </c>
      <c r="B66" s="10" t="s">
        <v>104</v>
      </c>
      <c r="C66" s="10" t="s">
        <v>108</v>
      </c>
      <c r="D66" s="12">
        <v>12597840</v>
      </c>
      <c r="E66" s="12">
        <v>385.84</v>
      </c>
      <c r="F66" s="13">
        <v>25</v>
      </c>
      <c r="G66" s="13">
        <v>0</v>
      </c>
      <c r="H66" s="13">
        <v>14</v>
      </c>
      <c r="I66" s="14">
        <f t="shared" si="1"/>
        <v>216000</v>
      </c>
      <c r="J66" s="15"/>
      <c r="K66" s="15">
        <v>216000</v>
      </c>
      <c r="L66" s="15"/>
      <c r="M66" s="14">
        <v>0</v>
      </c>
      <c r="N66" s="15">
        <v>21796.22</v>
      </c>
      <c r="O66" s="14">
        <v>0</v>
      </c>
      <c r="P66" s="15">
        <v>3052500</v>
      </c>
      <c r="Q66" s="15">
        <f t="shared" si="2"/>
        <v>3290296.22</v>
      </c>
      <c r="R66" s="14">
        <v>0</v>
      </c>
      <c r="S66" s="16">
        <f t="shared" si="0"/>
        <v>26.117939424536274</v>
      </c>
    </row>
    <row r="67" spans="1:19" ht="24.75" customHeight="1">
      <c r="A67" s="9">
        <v>1901</v>
      </c>
      <c r="B67" s="10" t="s">
        <v>109</v>
      </c>
      <c r="C67" s="10" t="s">
        <v>110</v>
      </c>
      <c r="D67" s="12">
        <v>44782562</v>
      </c>
      <c r="E67" s="12">
        <v>688.07</v>
      </c>
      <c r="F67" s="13">
        <v>26.3</v>
      </c>
      <c r="G67" s="13">
        <v>0</v>
      </c>
      <c r="H67" s="13">
        <v>7.5</v>
      </c>
      <c r="I67" s="14">
        <f t="shared" si="1"/>
        <v>0</v>
      </c>
      <c r="J67" s="15"/>
      <c r="K67" s="15"/>
      <c r="L67" s="15"/>
      <c r="M67" s="14">
        <v>0</v>
      </c>
      <c r="N67" s="15">
        <v>91928.22</v>
      </c>
      <c r="O67" s="14">
        <v>0</v>
      </c>
      <c r="P67" s="15">
        <v>2145000</v>
      </c>
      <c r="Q67" s="15">
        <f t="shared" si="2"/>
        <v>2236928.22</v>
      </c>
      <c r="R67" s="14">
        <v>0</v>
      </c>
      <c r="S67" s="16">
        <f aca="true" t="shared" si="3" ref="S67:S130">SUM(Q67-R67)/D67*100</f>
        <v>4.995087641479736</v>
      </c>
    </row>
    <row r="68" spans="1:19" ht="24.75" customHeight="1">
      <c r="A68" s="9">
        <v>1903</v>
      </c>
      <c r="B68" s="10" t="s">
        <v>109</v>
      </c>
      <c r="C68" s="10" t="s">
        <v>111</v>
      </c>
      <c r="D68" s="12"/>
      <c r="E68" s="12"/>
      <c r="F68" s="13">
        <v>25</v>
      </c>
      <c r="G68" s="13">
        <v>0</v>
      </c>
      <c r="H68" s="13">
        <v>10</v>
      </c>
      <c r="I68" s="14">
        <f aca="true" t="shared" si="4" ref="I68:I131">SUM(J68:L68)</f>
        <v>0</v>
      </c>
      <c r="J68" s="15"/>
      <c r="K68" s="15"/>
      <c r="L68" s="15"/>
      <c r="M68" s="14">
        <v>0</v>
      </c>
      <c r="N68" s="14">
        <v>0</v>
      </c>
      <c r="O68" s="14">
        <v>0</v>
      </c>
      <c r="P68" s="15">
        <v>0</v>
      </c>
      <c r="Q68" s="15">
        <f aca="true" t="shared" si="5" ref="Q68:Q131">SUM(I68)+SUM(M68:P68)</f>
        <v>0</v>
      </c>
      <c r="R68" s="15">
        <v>17327.13</v>
      </c>
      <c r="S68" s="16"/>
    </row>
    <row r="69" spans="1:19" ht="24.75" customHeight="1">
      <c r="A69" s="9">
        <v>1905</v>
      </c>
      <c r="B69" s="10" t="s">
        <v>109</v>
      </c>
      <c r="C69" s="10" t="s">
        <v>112</v>
      </c>
      <c r="D69" s="12">
        <v>142829908</v>
      </c>
      <c r="E69" s="12">
        <v>3045.69</v>
      </c>
      <c r="F69" s="13">
        <v>34</v>
      </c>
      <c r="G69" s="13">
        <v>0</v>
      </c>
      <c r="H69" s="13">
        <v>2.6</v>
      </c>
      <c r="I69" s="14">
        <f t="shared" si="4"/>
        <v>0</v>
      </c>
      <c r="J69" s="15"/>
      <c r="K69" s="15"/>
      <c r="L69" s="15"/>
      <c r="M69" s="15">
        <v>214419.97</v>
      </c>
      <c r="N69" s="15">
        <v>50104.86</v>
      </c>
      <c r="O69" s="14">
        <v>0</v>
      </c>
      <c r="P69" s="15">
        <v>7630000</v>
      </c>
      <c r="Q69" s="15">
        <f t="shared" si="5"/>
        <v>7894524.83</v>
      </c>
      <c r="R69" s="14">
        <v>0</v>
      </c>
      <c r="S69" s="16">
        <f t="shared" si="3"/>
        <v>5.527221112541779</v>
      </c>
    </row>
    <row r="70" spans="1:19" ht="24.75" customHeight="1">
      <c r="A70" s="9">
        <v>2002</v>
      </c>
      <c r="B70" s="10" t="s">
        <v>113</v>
      </c>
      <c r="C70" s="10" t="s">
        <v>114</v>
      </c>
      <c r="D70" s="12">
        <v>51940575</v>
      </c>
      <c r="E70" s="12">
        <v>1142.66</v>
      </c>
      <c r="F70" s="13">
        <v>25</v>
      </c>
      <c r="G70" s="13">
        <v>0</v>
      </c>
      <c r="H70" s="13">
        <v>8.5</v>
      </c>
      <c r="I70" s="14">
        <f t="shared" si="4"/>
        <v>39537</v>
      </c>
      <c r="J70" s="15"/>
      <c r="K70" s="15"/>
      <c r="L70" s="15">
        <v>39537</v>
      </c>
      <c r="M70" s="15">
        <v>4466.96</v>
      </c>
      <c r="N70" s="15">
        <v>55290.18</v>
      </c>
      <c r="O70" s="15">
        <v>333777.84</v>
      </c>
      <c r="P70" s="15">
        <v>8045000</v>
      </c>
      <c r="Q70" s="15">
        <f t="shared" si="5"/>
        <v>8478071.98</v>
      </c>
      <c r="R70" s="14">
        <v>0</v>
      </c>
      <c r="S70" s="16">
        <f t="shared" si="3"/>
        <v>16.322637899176126</v>
      </c>
    </row>
    <row r="71" spans="1:19" ht="24.75" customHeight="1">
      <c r="A71" s="9">
        <v>2104</v>
      </c>
      <c r="B71" s="10" t="s">
        <v>115</v>
      </c>
      <c r="C71" s="10" t="s">
        <v>116</v>
      </c>
      <c r="D71" s="12">
        <v>80348499</v>
      </c>
      <c r="E71" s="12">
        <v>1734.15</v>
      </c>
      <c r="F71" s="13">
        <v>25</v>
      </c>
      <c r="G71" s="13">
        <v>0</v>
      </c>
      <c r="H71" s="13">
        <v>9.5</v>
      </c>
      <c r="I71" s="14">
        <f t="shared" si="4"/>
        <v>283721</v>
      </c>
      <c r="J71" s="15"/>
      <c r="K71" s="15">
        <v>210690</v>
      </c>
      <c r="L71" s="15">
        <v>73031</v>
      </c>
      <c r="M71" s="14">
        <v>0</v>
      </c>
      <c r="N71" s="15">
        <v>206937.88</v>
      </c>
      <c r="O71" s="15">
        <v>64579.44</v>
      </c>
      <c r="P71" s="15">
        <v>7735000</v>
      </c>
      <c r="Q71" s="15">
        <f t="shared" si="5"/>
        <v>8290238.32</v>
      </c>
      <c r="R71" s="15">
        <v>106364.3</v>
      </c>
      <c r="S71" s="16">
        <f t="shared" si="3"/>
        <v>10.185472189094659</v>
      </c>
    </row>
    <row r="72" spans="1:19" ht="24.75" customHeight="1">
      <c r="A72" s="9">
        <v>2105</v>
      </c>
      <c r="B72" s="10" t="s">
        <v>115</v>
      </c>
      <c r="C72" s="10" t="s">
        <v>117</v>
      </c>
      <c r="D72" s="12">
        <v>115563839</v>
      </c>
      <c r="E72" s="12">
        <v>1318.75</v>
      </c>
      <c r="F72" s="13">
        <v>25</v>
      </c>
      <c r="G72" s="13">
        <v>0</v>
      </c>
      <c r="H72" s="13">
        <v>9.46</v>
      </c>
      <c r="I72" s="14">
        <f t="shared" si="4"/>
        <v>19933</v>
      </c>
      <c r="J72" s="15"/>
      <c r="K72" s="15"/>
      <c r="L72" s="15">
        <v>19933</v>
      </c>
      <c r="M72" s="15">
        <v>55317.12</v>
      </c>
      <c r="N72" s="15">
        <v>70431.14</v>
      </c>
      <c r="O72" s="15">
        <v>103307.26</v>
      </c>
      <c r="P72" s="15">
        <v>5440000</v>
      </c>
      <c r="Q72" s="15">
        <f t="shared" si="5"/>
        <v>5688988.52</v>
      </c>
      <c r="R72" s="15">
        <v>55317.12</v>
      </c>
      <c r="S72" s="16">
        <f t="shared" si="3"/>
        <v>4.874943103958324</v>
      </c>
    </row>
    <row r="73" spans="1:19" ht="24.75" customHeight="1">
      <c r="A73" s="9">
        <v>2202</v>
      </c>
      <c r="B73" s="10" t="s">
        <v>118</v>
      </c>
      <c r="C73" s="10" t="s">
        <v>119</v>
      </c>
      <c r="D73" s="12">
        <v>55441092</v>
      </c>
      <c r="E73" s="12">
        <v>1038.16</v>
      </c>
      <c r="F73" s="13">
        <v>25</v>
      </c>
      <c r="G73" s="13">
        <v>0</v>
      </c>
      <c r="H73" s="13">
        <v>10.6</v>
      </c>
      <c r="I73" s="14">
        <f t="shared" si="4"/>
        <v>0</v>
      </c>
      <c r="J73" s="15"/>
      <c r="K73" s="15"/>
      <c r="L73" s="15"/>
      <c r="M73" s="14">
        <v>0</v>
      </c>
      <c r="N73" s="15">
        <v>5561.58</v>
      </c>
      <c r="O73" s="14">
        <v>0</v>
      </c>
      <c r="P73" s="15">
        <v>4900000</v>
      </c>
      <c r="Q73" s="15">
        <f t="shared" si="5"/>
        <v>4905561.58</v>
      </c>
      <c r="R73" s="14">
        <v>0</v>
      </c>
      <c r="S73" s="16">
        <f t="shared" si="3"/>
        <v>8.848241264800484</v>
      </c>
    </row>
    <row r="74" spans="1:19" ht="24.75" customHeight="1">
      <c r="A74" s="9">
        <v>2203</v>
      </c>
      <c r="B74" s="10" t="s">
        <v>118</v>
      </c>
      <c r="C74" s="10" t="s">
        <v>120</v>
      </c>
      <c r="D74" s="12">
        <v>102845335</v>
      </c>
      <c r="E74" s="12">
        <v>2174.52</v>
      </c>
      <c r="F74" s="13">
        <v>25</v>
      </c>
      <c r="G74" s="13">
        <v>0</v>
      </c>
      <c r="H74" s="13">
        <v>14.9</v>
      </c>
      <c r="I74" s="14">
        <f t="shared" si="4"/>
        <v>0</v>
      </c>
      <c r="J74" s="15"/>
      <c r="K74" s="15"/>
      <c r="L74" s="15"/>
      <c r="M74" s="14">
        <v>0</v>
      </c>
      <c r="N74" s="14">
        <v>0</v>
      </c>
      <c r="O74" s="14">
        <v>0</v>
      </c>
      <c r="P74" s="15">
        <v>12705000</v>
      </c>
      <c r="Q74" s="15">
        <f t="shared" si="5"/>
        <v>12705000</v>
      </c>
      <c r="R74" s="14">
        <v>0</v>
      </c>
      <c r="S74" s="16">
        <f t="shared" si="3"/>
        <v>12.353501498147681</v>
      </c>
    </row>
    <row r="75" spans="1:19" ht="24.75" customHeight="1">
      <c r="A75" s="9">
        <v>2301</v>
      </c>
      <c r="B75" s="10" t="s">
        <v>121</v>
      </c>
      <c r="C75" s="10" t="s">
        <v>122</v>
      </c>
      <c r="D75" s="12">
        <v>725236110</v>
      </c>
      <c r="E75" s="12">
        <v>8570.05</v>
      </c>
      <c r="F75" s="13">
        <v>26.03</v>
      </c>
      <c r="G75" s="13">
        <v>0</v>
      </c>
      <c r="H75" s="13">
        <v>10.17</v>
      </c>
      <c r="I75" s="14">
        <f t="shared" si="4"/>
        <v>0</v>
      </c>
      <c r="J75" s="15"/>
      <c r="K75" s="15"/>
      <c r="L75" s="15"/>
      <c r="M75" s="14">
        <v>0</v>
      </c>
      <c r="N75" s="14">
        <v>0</v>
      </c>
      <c r="O75" s="15">
        <v>523674.35</v>
      </c>
      <c r="P75" s="15">
        <v>93090000</v>
      </c>
      <c r="Q75" s="15">
        <f t="shared" si="5"/>
        <v>93613674.35</v>
      </c>
      <c r="R75" s="14">
        <v>0</v>
      </c>
      <c r="S75" s="16">
        <f t="shared" si="3"/>
        <v>12.90802720096218</v>
      </c>
    </row>
    <row r="76" spans="1:19" ht="24.75" customHeight="1">
      <c r="A76" s="9">
        <v>2303</v>
      </c>
      <c r="B76" s="10" t="s">
        <v>121</v>
      </c>
      <c r="C76" s="10" t="s">
        <v>123</v>
      </c>
      <c r="D76" s="12">
        <v>110897034</v>
      </c>
      <c r="E76" s="12">
        <v>2588.21</v>
      </c>
      <c r="F76" s="13">
        <v>25</v>
      </c>
      <c r="G76" s="13">
        <v>0</v>
      </c>
      <c r="H76" s="13">
        <v>13.48</v>
      </c>
      <c r="I76" s="14">
        <f t="shared" si="4"/>
        <v>0</v>
      </c>
      <c r="J76" s="15"/>
      <c r="K76" s="15"/>
      <c r="L76" s="15"/>
      <c r="M76" s="14">
        <v>0</v>
      </c>
      <c r="N76" s="15">
        <v>24090.93</v>
      </c>
      <c r="O76" s="15">
        <v>549202.03</v>
      </c>
      <c r="P76" s="15">
        <v>19890000</v>
      </c>
      <c r="Q76" s="15">
        <f t="shared" si="5"/>
        <v>20463292.96</v>
      </c>
      <c r="R76" s="15">
        <v>88774.9</v>
      </c>
      <c r="S76" s="16">
        <f t="shared" si="3"/>
        <v>18.37246437086857</v>
      </c>
    </row>
    <row r="77" spans="1:19" ht="24.75" customHeight="1">
      <c r="A77" s="9">
        <v>2304</v>
      </c>
      <c r="B77" s="10" t="s">
        <v>121</v>
      </c>
      <c r="C77" s="10" t="s">
        <v>124</v>
      </c>
      <c r="D77" s="12">
        <v>15578273</v>
      </c>
      <c r="E77" s="12">
        <v>431.93</v>
      </c>
      <c r="F77" s="13">
        <v>25</v>
      </c>
      <c r="G77" s="13">
        <v>0</v>
      </c>
      <c r="H77" s="13">
        <v>16</v>
      </c>
      <c r="I77" s="14">
        <f t="shared" si="4"/>
        <v>0</v>
      </c>
      <c r="J77" s="15"/>
      <c r="K77" s="15"/>
      <c r="L77" s="15"/>
      <c r="M77" s="14">
        <v>0</v>
      </c>
      <c r="N77" s="14">
        <v>0</v>
      </c>
      <c r="O77" s="15">
        <v>8773</v>
      </c>
      <c r="P77" s="15">
        <v>2820000</v>
      </c>
      <c r="Q77" s="15">
        <f t="shared" si="5"/>
        <v>2828773</v>
      </c>
      <c r="R77" s="14">
        <v>0</v>
      </c>
      <c r="S77" s="16">
        <f t="shared" si="3"/>
        <v>18.158450554820806</v>
      </c>
    </row>
    <row r="78" spans="1:19" ht="24.75" customHeight="1">
      <c r="A78" s="9">
        <v>2305</v>
      </c>
      <c r="B78" s="10" t="s">
        <v>121</v>
      </c>
      <c r="C78" s="10" t="s">
        <v>125</v>
      </c>
      <c r="D78" s="12">
        <v>49002832</v>
      </c>
      <c r="E78" s="12">
        <v>948.03</v>
      </c>
      <c r="F78" s="13">
        <v>25</v>
      </c>
      <c r="G78" s="13">
        <v>0</v>
      </c>
      <c r="H78" s="13">
        <v>13</v>
      </c>
      <c r="I78" s="14">
        <f t="shared" si="4"/>
        <v>122500</v>
      </c>
      <c r="J78" s="15"/>
      <c r="K78" s="15">
        <v>122500</v>
      </c>
      <c r="L78" s="15"/>
      <c r="M78" s="14">
        <v>0</v>
      </c>
      <c r="N78" s="14">
        <v>0</v>
      </c>
      <c r="O78" s="14">
        <v>0</v>
      </c>
      <c r="P78" s="15">
        <v>6400000</v>
      </c>
      <c r="Q78" s="15">
        <f t="shared" si="5"/>
        <v>6522500</v>
      </c>
      <c r="R78" s="14">
        <v>0</v>
      </c>
      <c r="S78" s="16">
        <f t="shared" si="3"/>
        <v>13.31045519981376</v>
      </c>
    </row>
    <row r="79" spans="1:19" ht="24.75" customHeight="1">
      <c r="A79" s="9">
        <v>2306</v>
      </c>
      <c r="B79" s="10" t="s">
        <v>121</v>
      </c>
      <c r="C79" s="10" t="s">
        <v>126</v>
      </c>
      <c r="D79" s="12">
        <v>20339980</v>
      </c>
      <c r="E79" s="12">
        <v>474.07</v>
      </c>
      <c r="F79" s="13">
        <v>25.49</v>
      </c>
      <c r="G79" s="13">
        <v>0</v>
      </c>
      <c r="H79" s="13">
        <v>11.91</v>
      </c>
      <c r="I79" s="14">
        <f t="shared" si="4"/>
        <v>0</v>
      </c>
      <c r="J79" s="15"/>
      <c r="K79" s="15"/>
      <c r="L79" s="15"/>
      <c r="M79" s="14">
        <v>0</v>
      </c>
      <c r="N79" s="14">
        <v>0</v>
      </c>
      <c r="O79" s="14">
        <v>0</v>
      </c>
      <c r="P79" s="15">
        <v>2210000</v>
      </c>
      <c r="Q79" s="15">
        <f t="shared" si="5"/>
        <v>2210000</v>
      </c>
      <c r="R79" s="14">
        <v>0</v>
      </c>
      <c r="S79" s="16">
        <f t="shared" si="3"/>
        <v>10.865300752508114</v>
      </c>
    </row>
    <row r="80" spans="1:19" ht="24.75" customHeight="1">
      <c r="A80" s="9">
        <v>2307</v>
      </c>
      <c r="B80" s="10" t="s">
        <v>121</v>
      </c>
      <c r="C80" s="10" t="s">
        <v>127</v>
      </c>
      <c r="D80" s="12">
        <v>95236936</v>
      </c>
      <c r="E80" s="12">
        <v>2789.49</v>
      </c>
      <c r="F80" s="13">
        <v>25</v>
      </c>
      <c r="G80" s="13">
        <v>0</v>
      </c>
      <c r="H80" s="13">
        <v>14.2</v>
      </c>
      <c r="I80" s="14">
        <f t="shared" si="4"/>
        <v>0</v>
      </c>
      <c r="J80" s="15"/>
      <c r="K80" s="15"/>
      <c r="L80" s="15"/>
      <c r="M80" s="15">
        <v>133067.14</v>
      </c>
      <c r="N80" s="15">
        <v>6370.71</v>
      </c>
      <c r="O80" s="14">
        <v>0</v>
      </c>
      <c r="P80" s="15">
        <v>15860000</v>
      </c>
      <c r="Q80" s="15">
        <f t="shared" si="5"/>
        <v>15999437.85</v>
      </c>
      <c r="R80" s="14">
        <v>0</v>
      </c>
      <c r="S80" s="16">
        <f t="shared" si="3"/>
        <v>16.799614227404376</v>
      </c>
    </row>
    <row r="81" spans="1:19" ht="24.75" customHeight="1">
      <c r="A81" s="9">
        <v>2402</v>
      </c>
      <c r="B81" s="10" t="s">
        <v>128</v>
      </c>
      <c r="C81" s="10" t="s">
        <v>129</v>
      </c>
      <c r="D81" s="12">
        <v>41849457</v>
      </c>
      <c r="E81" s="12">
        <v>901.05</v>
      </c>
      <c r="F81" s="13">
        <v>25</v>
      </c>
      <c r="G81" s="13">
        <v>0</v>
      </c>
      <c r="H81" s="13">
        <v>12.5</v>
      </c>
      <c r="I81" s="14">
        <f t="shared" si="4"/>
        <v>0</v>
      </c>
      <c r="J81" s="15"/>
      <c r="K81" s="15"/>
      <c r="L81" s="15"/>
      <c r="M81" s="15">
        <v>122500</v>
      </c>
      <c r="N81" s="15">
        <v>123885.53</v>
      </c>
      <c r="O81" s="14">
        <v>0</v>
      </c>
      <c r="P81" s="15">
        <v>7085000</v>
      </c>
      <c r="Q81" s="15">
        <f t="shared" si="5"/>
        <v>7331385.53</v>
      </c>
      <c r="R81" s="15">
        <v>123885.53</v>
      </c>
      <c r="S81" s="16">
        <f t="shared" si="3"/>
        <v>17.222445681911715</v>
      </c>
    </row>
    <row r="82" spans="1:19" ht="24.75" customHeight="1">
      <c r="A82" s="9">
        <v>2403</v>
      </c>
      <c r="B82" s="10" t="s">
        <v>128</v>
      </c>
      <c r="C82" s="10" t="s">
        <v>130</v>
      </c>
      <c r="D82" s="12">
        <v>46056792</v>
      </c>
      <c r="E82" s="12">
        <v>550.1</v>
      </c>
      <c r="F82" s="13">
        <v>25</v>
      </c>
      <c r="G82" s="13">
        <v>0</v>
      </c>
      <c r="H82" s="13">
        <v>4.1</v>
      </c>
      <c r="I82" s="14">
        <f t="shared" si="4"/>
        <v>0</v>
      </c>
      <c r="J82" s="15"/>
      <c r="K82" s="15"/>
      <c r="L82" s="15"/>
      <c r="M82" s="14">
        <v>0</v>
      </c>
      <c r="N82" s="15">
        <v>22432.94</v>
      </c>
      <c r="O82" s="14">
        <v>0</v>
      </c>
      <c r="P82" s="15">
        <v>4600000</v>
      </c>
      <c r="Q82" s="15">
        <f t="shared" si="5"/>
        <v>4622432.94</v>
      </c>
      <c r="R82" s="15">
        <v>22432.94</v>
      </c>
      <c r="S82" s="16">
        <f t="shared" si="3"/>
        <v>9.987669136834368</v>
      </c>
    </row>
    <row r="83" spans="1:19" ht="24.75" customHeight="1">
      <c r="A83" s="9">
        <v>2404</v>
      </c>
      <c r="B83" s="10" t="s">
        <v>131</v>
      </c>
      <c r="C83" s="10" t="s">
        <v>132</v>
      </c>
      <c r="D83" s="12">
        <v>129779064</v>
      </c>
      <c r="E83" s="12">
        <v>1855.17</v>
      </c>
      <c r="F83" s="13">
        <v>25</v>
      </c>
      <c r="G83" s="13">
        <v>0</v>
      </c>
      <c r="H83" s="13">
        <v>8</v>
      </c>
      <c r="I83" s="14">
        <f t="shared" si="4"/>
        <v>0</v>
      </c>
      <c r="J83" s="15"/>
      <c r="K83" s="15"/>
      <c r="L83" s="15"/>
      <c r="M83" s="14">
        <v>0</v>
      </c>
      <c r="N83" s="14">
        <v>0</v>
      </c>
      <c r="O83" s="15">
        <v>86292.6</v>
      </c>
      <c r="P83" s="15">
        <v>7410000</v>
      </c>
      <c r="Q83" s="15">
        <f t="shared" si="5"/>
        <v>7496292.6</v>
      </c>
      <c r="R83" s="14">
        <v>0</v>
      </c>
      <c r="S83" s="16">
        <f t="shared" si="3"/>
        <v>5.776195611951708</v>
      </c>
    </row>
    <row r="84" spans="1:19" ht="24.75" customHeight="1">
      <c r="A84" s="9">
        <v>2501</v>
      </c>
      <c r="B84" s="10" t="s">
        <v>133</v>
      </c>
      <c r="C84" s="10" t="s">
        <v>134</v>
      </c>
      <c r="D84" s="12">
        <v>23782717</v>
      </c>
      <c r="E84" s="12">
        <v>454.45</v>
      </c>
      <c r="F84" s="13">
        <v>25</v>
      </c>
      <c r="G84" s="13">
        <v>0</v>
      </c>
      <c r="H84" s="13">
        <v>5</v>
      </c>
      <c r="I84" s="14">
        <f t="shared" si="4"/>
        <v>245870</v>
      </c>
      <c r="J84" s="15"/>
      <c r="K84" s="15">
        <v>126000</v>
      </c>
      <c r="L84" s="15">
        <v>119870</v>
      </c>
      <c r="M84" s="14">
        <v>0</v>
      </c>
      <c r="N84" s="15">
        <v>39768.72</v>
      </c>
      <c r="O84" s="14">
        <v>0</v>
      </c>
      <c r="P84" s="15">
        <v>974728</v>
      </c>
      <c r="Q84" s="15">
        <f t="shared" si="5"/>
        <v>1260366.72</v>
      </c>
      <c r="R84" s="14">
        <v>0</v>
      </c>
      <c r="S84" s="16">
        <f t="shared" si="3"/>
        <v>5.299506864585741</v>
      </c>
    </row>
    <row r="85" spans="1:19" ht="24.75" customHeight="1">
      <c r="A85" s="9">
        <v>2502</v>
      </c>
      <c r="B85" s="10" t="s">
        <v>133</v>
      </c>
      <c r="C85" s="10" t="s">
        <v>135</v>
      </c>
      <c r="D85" s="12">
        <v>36142976</v>
      </c>
      <c r="E85" s="12">
        <v>734.37</v>
      </c>
      <c r="F85" s="13">
        <v>25</v>
      </c>
      <c r="G85" s="13">
        <v>0</v>
      </c>
      <c r="H85" s="13">
        <v>6.5</v>
      </c>
      <c r="I85" s="14">
        <f t="shared" si="4"/>
        <v>0</v>
      </c>
      <c r="J85" s="15"/>
      <c r="K85" s="15"/>
      <c r="L85" s="15"/>
      <c r="M85" s="14">
        <v>0</v>
      </c>
      <c r="N85" s="14">
        <v>0</v>
      </c>
      <c r="O85" s="14">
        <v>0</v>
      </c>
      <c r="P85" s="15">
        <v>1335000</v>
      </c>
      <c r="Q85" s="15">
        <f t="shared" si="5"/>
        <v>1335000</v>
      </c>
      <c r="R85" s="14">
        <v>0</v>
      </c>
      <c r="S85" s="16">
        <f t="shared" si="3"/>
        <v>3.693663742576151</v>
      </c>
    </row>
    <row r="86" spans="1:19" ht="24.75" customHeight="1">
      <c r="A86" s="9">
        <v>2503</v>
      </c>
      <c r="B86" s="10" t="s">
        <v>133</v>
      </c>
      <c r="C86" s="10" t="s">
        <v>136</v>
      </c>
      <c r="D86" s="12">
        <v>27423441</v>
      </c>
      <c r="E86" s="12">
        <v>410.69</v>
      </c>
      <c r="F86" s="13">
        <v>25</v>
      </c>
      <c r="G86" s="13">
        <v>0</v>
      </c>
      <c r="H86" s="13">
        <v>4.82</v>
      </c>
      <c r="I86" s="14">
        <f t="shared" si="4"/>
        <v>250000</v>
      </c>
      <c r="J86" s="15"/>
      <c r="K86" s="15">
        <v>250000</v>
      </c>
      <c r="L86" s="15"/>
      <c r="M86" s="14">
        <v>0</v>
      </c>
      <c r="N86" s="14">
        <v>0</v>
      </c>
      <c r="O86" s="14">
        <v>0</v>
      </c>
      <c r="P86" s="15">
        <v>925000</v>
      </c>
      <c r="Q86" s="15">
        <f t="shared" si="5"/>
        <v>1175000</v>
      </c>
      <c r="R86" s="14">
        <v>0</v>
      </c>
      <c r="S86" s="16">
        <f t="shared" si="3"/>
        <v>4.284655598106744</v>
      </c>
    </row>
    <row r="87" spans="1:19" ht="24.75" customHeight="1">
      <c r="A87" s="9">
        <v>2601</v>
      </c>
      <c r="B87" s="10" t="s">
        <v>137</v>
      </c>
      <c r="C87" s="10" t="s">
        <v>138</v>
      </c>
      <c r="D87" s="12">
        <v>27293310</v>
      </c>
      <c r="E87" s="12">
        <v>686.55</v>
      </c>
      <c r="F87" s="13">
        <v>25</v>
      </c>
      <c r="G87" s="13">
        <v>0</v>
      </c>
      <c r="H87" s="13">
        <v>15</v>
      </c>
      <c r="I87" s="14">
        <f t="shared" si="4"/>
        <v>0</v>
      </c>
      <c r="J87" s="15"/>
      <c r="K87" s="15"/>
      <c r="L87" s="15"/>
      <c r="M87" s="14">
        <v>0</v>
      </c>
      <c r="N87" s="15">
        <v>136442.63</v>
      </c>
      <c r="O87" s="14">
        <v>0</v>
      </c>
      <c r="P87" s="15">
        <v>4715000</v>
      </c>
      <c r="Q87" s="15">
        <f t="shared" si="5"/>
        <v>4851442.63</v>
      </c>
      <c r="R87" s="14">
        <v>0</v>
      </c>
      <c r="S87" s="16">
        <f t="shared" si="3"/>
        <v>17.775208027168564</v>
      </c>
    </row>
    <row r="88" spans="1:19" ht="24.75" customHeight="1">
      <c r="A88" s="9">
        <v>2602</v>
      </c>
      <c r="B88" s="10" t="s">
        <v>137</v>
      </c>
      <c r="C88" s="10" t="s">
        <v>139</v>
      </c>
      <c r="D88" s="12">
        <v>260595642</v>
      </c>
      <c r="E88" s="12">
        <v>1135.18</v>
      </c>
      <c r="F88" s="13">
        <v>25</v>
      </c>
      <c r="G88" s="13">
        <v>2</v>
      </c>
      <c r="H88" s="13">
        <v>10.8</v>
      </c>
      <c r="I88" s="14">
        <f t="shared" si="4"/>
        <v>0</v>
      </c>
      <c r="J88" s="15"/>
      <c r="K88" s="15"/>
      <c r="L88" s="15"/>
      <c r="M88" s="15">
        <v>44134.89</v>
      </c>
      <c r="N88" s="14">
        <v>0</v>
      </c>
      <c r="O88" s="14">
        <v>0</v>
      </c>
      <c r="P88" s="15">
        <v>2635000</v>
      </c>
      <c r="Q88" s="15">
        <f t="shared" si="5"/>
        <v>2679134.89</v>
      </c>
      <c r="R88" s="15">
        <v>44134.89</v>
      </c>
      <c r="S88" s="16">
        <f t="shared" si="3"/>
        <v>1.011145075096843</v>
      </c>
    </row>
    <row r="89" spans="1:19" ht="24.75" customHeight="1">
      <c r="A89" s="9">
        <v>2603</v>
      </c>
      <c r="B89" s="10" t="s">
        <v>137</v>
      </c>
      <c r="C89" s="10" t="s">
        <v>140</v>
      </c>
      <c r="D89" s="12">
        <v>369846807</v>
      </c>
      <c r="E89" s="12">
        <v>3695</v>
      </c>
      <c r="F89" s="13">
        <v>25</v>
      </c>
      <c r="G89" s="13">
        <v>2</v>
      </c>
      <c r="H89" s="13">
        <v>11</v>
      </c>
      <c r="I89" s="14">
        <f t="shared" si="4"/>
        <v>400000</v>
      </c>
      <c r="J89" s="15"/>
      <c r="K89" s="15">
        <v>400000</v>
      </c>
      <c r="L89" s="15"/>
      <c r="M89" s="14">
        <v>0</v>
      </c>
      <c r="N89" s="15">
        <v>37871.09</v>
      </c>
      <c r="O89" s="14">
        <v>0</v>
      </c>
      <c r="P89" s="15">
        <v>26660000</v>
      </c>
      <c r="Q89" s="15">
        <f t="shared" si="5"/>
        <v>27097871.09</v>
      </c>
      <c r="R89" s="14">
        <v>0</v>
      </c>
      <c r="S89" s="16">
        <f t="shared" si="3"/>
        <v>7.326782488621025</v>
      </c>
    </row>
    <row r="90" spans="1:19" ht="24.75" customHeight="1">
      <c r="A90" s="9">
        <v>2604</v>
      </c>
      <c r="B90" s="10" t="s">
        <v>137</v>
      </c>
      <c r="C90" s="10" t="s">
        <v>141</v>
      </c>
      <c r="D90" s="12">
        <v>104998304</v>
      </c>
      <c r="E90" s="12">
        <v>859.28</v>
      </c>
      <c r="F90" s="13">
        <v>25</v>
      </c>
      <c r="G90" s="13">
        <v>0</v>
      </c>
      <c r="H90" s="13">
        <v>9</v>
      </c>
      <c r="I90" s="14">
        <f t="shared" si="4"/>
        <v>0</v>
      </c>
      <c r="J90" s="15"/>
      <c r="K90" s="15"/>
      <c r="L90" s="15"/>
      <c r="M90" s="14">
        <v>0</v>
      </c>
      <c r="N90" s="15">
        <v>36816.07</v>
      </c>
      <c r="O90" s="15">
        <v>389217.23</v>
      </c>
      <c r="P90" s="15">
        <v>8510000</v>
      </c>
      <c r="Q90" s="15">
        <f t="shared" si="5"/>
        <v>8936033.3</v>
      </c>
      <c r="R90" s="14">
        <v>0</v>
      </c>
      <c r="S90" s="16">
        <f t="shared" si="3"/>
        <v>8.510645371948105</v>
      </c>
    </row>
    <row r="91" spans="1:19" ht="24.75" customHeight="1">
      <c r="A91" s="9">
        <v>2605</v>
      </c>
      <c r="B91" s="10" t="s">
        <v>137</v>
      </c>
      <c r="C91" s="10" t="s">
        <v>142</v>
      </c>
      <c r="D91" s="12">
        <v>229413857</v>
      </c>
      <c r="E91" s="12">
        <v>3788.96</v>
      </c>
      <c r="F91" s="13">
        <v>25</v>
      </c>
      <c r="G91" s="13">
        <v>0</v>
      </c>
      <c r="H91" s="13">
        <v>8.8</v>
      </c>
      <c r="I91" s="14">
        <f t="shared" si="4"/>
        <v>0</v>
      </c>
      <c r="J91" s="15"/>
      <c r="K91" s="15"/>
      <c r="L91" s="15"/>
      <c r="M91" s="14">
        <v>0</v>
      </c>
      <c r="N91" s="15">
        <v>1149.43</v>
      </c>
      <c r="O91" s="14">
        <v>0</v>
      </c>
      <c r="P91" s="15">
        <v>16035000</v>
      </c>
      <c r="Q91" s="15">
        <f t="shared" si="5"/>
        <v>16036149.43</v>
      </c>
      <c r="R91" s="14">
        <v>0</v>
      </c>
      <c r="S91" s="16">
        <f t="shared" si="3"/>
        <v>6.990052667132482</v>
      </c>
    </row>
    <row r="92" spans="1:19" ht="24.75" customHeight="1">
      <c r="A92" s="9">
        <v>2606</v>
      </c>
      <c r="B92" s="10" t="s">
        <v>137</v>
      </c>
      <c r="C92" s="10" t="s">
        <v>143</v>
      </c>
      <c r="D92" s="12">
        <v>243906394</v>
      </c>
      <c r="E92" s="12">
        <v>2678.98</v>
      </c>
      <c r="F92" s="13">
        <v>25</v>
      </c>
      <c r="G92" s="13">
        <v>0</v>
      </c>
      <c r="H92" s="13">
        <v>11.6</v>
      </c>
      <c r="I92" s="14">
        <f t="shared" si="4"/>
        <v>75000</v>
      </c>
      <c r="J92" s="15"/>
      <c r="K92" s="15">
        <v>75000</v>
      </c>
      <c r="L92" s="15"/>
      <c r="M92" s="14">
        <v>0</v>
      </c>
      <c r="N92" s="14">
        <v>0</v>
      </c>
      <c r="O92" s="14">
        <v>0</v>
      </c>
      <c r="P92" s="15">
        <v>10330000</v>
      </c>
      <c r="Q92" s="15">
        <f t="shared" si="5"/>
        <v>10405000</v>
      </c>
      <c r="R92" s="14">
        <v>0</v>
      </c>
      <c r="S92" s="16">
        <f t="shared" si="3"/>
        <v>4.265980825414523</v>
      </c>
    </row>
    <row r="93" spans="1:19" ht="24.75" customHeight="1">
      <c r="A93" s="9">
        <v>2607</v>
      </c>
      <c r="B93" s="10" t="s">
        <v>137</v>
      </c>
      <c r="C93" s="10" t="s">
        <v>144</v>
      </c>
      <c r="D93" s="12">
        <v>39619297</v>
      </c>
      <c r="E93" s="12">
        <v>633.71</v>
      </c>
      <c r="F93" s="13">
        <v>25</v>
      </c>
      <c r="G93" s="13">
        <v>0</v>
      </c>
      <c r="H93" s="13">
        <v>5.9</v>
      </c>
      <c r="I93" s="14">
        <f t="shared" si="4"/>
        <v>0</v>
      </c>
      <c r="J93" s="15"/>
      <c r="K93" s="15"/>
      <c r="L93" s="15"/>
      <c r="M93" s="14">
        <v>0</v>
      </c>
      <c r="N93" s="15">
        <v>9024.22</v>
      </c>
      <c r="O93" s="15">
        <v>103372.1</v>
      </c>
      <c r="P93" s="15">
        <v>2391340</v>
      </c>
      <c r="Q93" s="15">
        <f t="shared" si="5"/>
        <v>2503736.32</v>
      </c>
      <c r="R93" s="14">
        <v>0</v>
      </c>
      <c r="S93" s="16">
        <f t="shared" si="3"/>
        <v>6.3194869914021945</v>
      </c>
    </row>
    <row r="94" spans="1:19" ht="24.75" customHeight="1">
      <c r="A94" s="9">
        <v>2703</v>
      </c>
      <c r="B94" s="10" t="s">
        <v>145</v>
      </c>
      <c r="C94" s="10" t="s">
        <v>146</v>
      </c>
      <c r="D94" s="12">
        <v>10008641</v>
      </c>
      <c r="E94" s="12">
        <v>529.2</v>
      </c>
      <c r="F94" s="13">
        <v>25</v>
      </c>
      <c r="G94" s="13">
        <v>0</v>
      </c>
      <c r="H94" s="13">
        <v>14.2</v>
      </c>
      <c r="I94" s="14">
        <f t="shared" si="4"/>
        <v>64120</v>
      </c>
      <c r="J94" s="15"/>
      <c r="K94" s="15"/>
      <c r="L94" s="15">
        <v>64120</v>
      </c>
      <c r="M94" s="14">
        <v>0</v>
      </c>
      <c r="N94" s="15">
        <v>35155.24</v>
      </c>
      <c r="O94" s="14">
        <v>0</v>
      </c>
      <c r="P94" s="15">
        <v>1770000</v>
      </c>
      <c r="Q94" s="15">
        <f t="shared" si="5"/>
        <v>1869275.24</v>
      </c>
      <c r="R94" s="15">
        <v>20781.89</v>
      </c>
      <c r="S94" s="16">
        <f t="shared" si="3"/>
        <v>18.468974459169832</v>
      </c>
    </row>
    <row r="95" spans="1:19" ht="24.75" customHeight="1">
      <c r="A95" s="9">
        <v>2705</v>
      </c>
      <c r="B95" s="10" t="s">
        <v>145</v>
      </c>
      <c r="C95" s="10" t="s">
        <v>147</v>
      </c>
      <c r="D95" s="12">
        <v>222922060</v>
      </c>
      <c r="E95" s="12">
        <v>4239.01</v>
      </c>
      <c r="F95" s="13">
        <v>25</v>
      </c>
      <c r="G95" s="13">
        <v>0</v>
      </c>
      <c r="H95" s="13">
        <v>7.2</v>
      </c>
      <c r="I95" s="14">
        <f t="shared" si="4"/>
        <v>0</v>
      </c>
      <c r="J95" s="15"/>
      <c r="K95" s="15"/>
      <c r="L95" s="15"/>
      <c r="M95" s="15">
        <v>37201.41</v>
      </c>
      <c r="N95" s="15">
        <v>274020.65</v>
      </c>
      <c r="O95" s="15">
        <v>285649.57</v>
      </c>
      <c r="P95" s="15">
        <v>16595000</v>
      </c>
      <c r="Q95" s="15">
        <f t="shared" si="5"/>
        <v>17191871.63</v>
      </c>
      <c r="R95" s="15">
        <v>343352.22</v>
      </c>
      <c r="S95" s="16">
        <f t="shared" si="3"/>
        <v>7.5580314527866825</v>
      </c>
    </row>
    <row r="96" spans="1:19" ht="24.75" customHeight="1">
      <c r="A96" s="9">
        <v>2803</v>
      </c>
      <c r="B96" s="10" t="s">
        <v>148</v>
      </c>
      <c r="C96" s="10" t="s">
        <v>149</v>
      </c>
      <c r="D96" s="12">
        <v>31691817</v>
      </c>
      <c r="E96" s="12">
        <v>766.1</v>
      </c>
      <c r="F96" s="13">
        <v>25</v>
      </c>
      <c r="G96" s="13">
        <v>0</v>
      </c>
      <c r="H96" s="13">
        <v>4.1</v>
      </c>
      <c r="I96" s="14">
        <f t="shared" si="4"/>
        <v>0</v>
      </c>
      <c r="J96" s="15"/>
      <c r="K96" s="15"/>
      <c r="L96" s="15"/>
      <c r="M96" s="14">
        <v>0</v>
      </c>
      <c r="N96" s="15">
        <v>24719.7</v>
      </c>
      <c r="O96" s="15">
        <v>44599.76</v>
      </c>
      <c r="P96" s="15">
        <v>225000</v>
      </c>
      <c r="Q96" s="15">
        <f t="shared" si="5"/>
        <v>294319.46</v>
      </c>
      <c r="R96" s="15">
        <v>24719.7</v>
      </c>
      <c r="S96" s="16">
        <f t="shared" si="3"/>
        <v>0.8506920256418242</v>
      </c>
    </row>
    <row r="97" spans="1:19" ht="24.75" customHeight="1">
      <c r="A97" s="9">
        <v>2807</v>
      </c>
      <c r="B97" s="10" t="s">
        <v>150</v>
      </c>
      <c r="C97" s="10" t="s">
        <v>151</v>
      </c>
      <c r="D97" s="12">
        <v>181029895</v>
      </c>
      <c r="E97" s="12">
        <v>3432.23</v>
      </c>
      <c r="F97" s="13">
        <v>25</v>
      </c>
      <c r="G97" s="13">
        <v>0</v>
      </c>
      <c r="H97" s="13">
        <v>7.59</v>
      </c>
      <c r="I97" s="14">
        <f t="shared" si="4"/>
        <v>0</v>
      </c>
      <c r="J97" s="15"/>
      <c r="K97" s="15"/>
      <c r="L97" s="15"/>
      <c r="M97" s="14">
        <v>0</v>
      </c>
      <c r="N97" s="14">
        <v>0</v>
      </c>
      <c r="O97" s="15">
        <v>201600</v>
      </c>
      <c r="P97" s="15">
        <v>10820000</v>
      </c>
      <c r="Q97" s="15">
        <f t="shared" si="5"/>
        <v>11021600</v>
      </c>
      <c r="R97" s="14">
        <v>0</v>
      </c>
      <c r="S97" s="16">
        <f t="shared" si="3"/>
        <v>6.088276193277359</v>
      </c>
    </row>
    <row r="98" spans="1:19" ht="24.75" customHeight="1">
      <c r="A98" s="9">
        <v>2808</v>
      </c>
      <c r="B98" s="10" t="s">
        <v>148</v>
      </c>
      <c r="C98" s="10" t="s">
        <v>152</v>
      </c>
      <c r="D98" s="12">
        <v>192310506</v>
      </c>
      <c r="E98" s="12">
        <v>2758.33</v>
      </c>
      <c r="F98" s="13">
        <v>25</v>
      </c>
      <c r="G98" s="13">
        <v>0</v>
      </c>
      <c r="H98" s="13">
        <v>7.67</v>
      </c>
      <c r="I98" s="14">
        <f t="shared" si="4"/>
        <v>0</v>
      </c>
      <c r="J98" s="15"/>
      <c r="K98" s="15"/>
      <c r="L98" s="15"/>
      <c r="M98" s="15">
        <v>125692.51</v>
      </c>
      <c r="N98" s="14">
        <v>0</v>
      </c>
      <c r="O98" s="14">
        <v>0</v>
      </c>
      <c r="P98" s="15">
        <v>16570000</v>
      </c>
      <c r="Q98" s="15">
        <f t="shared" si="5"/>
        <v>16695692.51</v>
      </c>
      <c r="R98" s="15">
        <v>125692.51</v>
      </c>
      <c r="S98" s="16">
        <f t="shared" si="3"/>
        <v>8.616273933572822</v>
      </c>
    </row>
    <row r="99" spans="1:19" ht="24.75" customHeight="1">
      <c r="A99" s="9">
        <v>2901</v>
      </c>
      <c r="B99" s="10" t="s">
        <v>153</v>
      </c>
      <c r="C99" s="10" t="s">
        <v>154</v>
      </c>
      <c r="D99" s="12">
        <v>24280234</v>
      </c>
      <c r="E99" s="12">
        <v>728.78</v>
      </c>
      <c r="F99" s="13">
        <v>25</v>
      </c>
      <c r="G99" s="13">
        <v>0</v>
      </c>
      <c r="H99" s="13">
        <v>6.3</v>
      </c>
      <c r="I99" s="14">
        <f t="shared" si="4"/>
        <v>31027</v>
      </c>
      <c r="J99" s="15"/>
      <c r="K99" s="15"/>
      <c r="L99" s="15">
        <v>31027</v>
      </c>
      <c r="M99" s="14">
        <v>0</v>
      </c>
      <c r="N99" s="14">
        <v>0</v>
      </c>
      <c r="O99" s="14">
        <v>0</v>
      </c>
      <c r="P99" s="15">
        <v>1085000</v>
      </c>
      <c r="Q99" s="15">
        <f t="shared" si="5"/>
        <v>1116027</v>
      </c>
      <c r="R99" s="14">
        <v>0</v>
      </c>
      <c r="S99" s="16">
        <f t="shared" si="3"/>
        <v>4.596442521929566</v>
      </c>
    </row>
    <row r="100" spans="1:19" ht="24.75" customHeight="1">
      <c r="A100" s="9">
        <v>2903</v>
      </c>
      <c r="B100" s="10" t="s">
        <v>155</v>
      </c>
      <c r="C100" s="10" t="s">
        <v>156</v>
      </c>
      <c r="D100" s="12">
        <v>153815671</v>
      </c>
      <c r="E100" s="12">
        <v>2693.13</v>
      </c>
      <c r="F100" s="13">
        <v>25</v>
      </c>
      <c r="G100" s="13">
        <v>0</v>
      </c>
      <c r="H100" s="13">
        <v>9.7</v>
      </c>
      <c r="I100" s="14">
        <f t="shared" si="4"/>
        <v>0</v>
      </c>
      <c r="J100" s="15"/>
      <c r="K100" s="15"/>
      <c r="L100" s="15"/>
      <c r="M100" s="14">
        <v>0</v>
      </c>
      <c r="N100" s="15">
        <v>5394.72</v>
      </c>
      <c r="O100" s="14">
        <v>0</v>
      </c>
      <c r="P100" s="15">
        <v>11545000</v>
      </c>
      <c r="Q100" s="15">
        <f t="shared" si="5"/>
        <v>11550394.72</v>
      </c>
      <c r="R100" s="14">
        <v>0</v>
      </c>
      <c r="S100" s="16">
        <f t="shared" si="3"/>
        <v>7.509244438429164</v>
      </c>
    </row>
    <row r="101" spans="1:19" ht="24.75" customHeight="1">
      <c r="A101" s="9">
        <v>2906</v>
      </c>
      <c r="B101" s="10" t="s">
        <v>155</v>
      </c>
      <c r="C101" s="10" t="s">
        <v>157</v>
      </c>
      <c r="D101" s="12">
        <v>11401445</v>
      </c>
      <c r="E101" s="12">
        <v>516.78</v>
      </c>
      <c r="F101" s="13">
        <v>25</v>
      </c>
      <c r="G101" s="13">
        <v>0</v>
      </c>
      <c r="H101" s="13">
        <v>13.6</v>
      </c>
      <c r="I101" s="14">
        <f t="shared" si="4"/>
        <v>0</v>
      </c>
      <c r="J101" s="15"/>
      <c r="K101" s="15"/>
      <c r="L101" s="15"/>
      <c r="M101" s="14">
        <v>0</v>
      </c>
      <c r="N101" s="14">
        <v>0</v>
      </c>
      <c r="O101" s="14">
        <v>0</v>
      </c>
      <c r="P101" s="15">
        <v>2700000</v>
      </c>
      <c r="Q101" s="15">
        <f t="shared" si="5"/>
        <v>2700000</v>
      </c>
      <c r="R101" s="14">
        <v>0</v>
      </c>
      <c r="S101" s="16">
        <f t="shared" si="3"/>
        <v>23.681208829231736</v>
      </c>
    </row>
    <row r="102" spans="1:19" ht="24.75" customHeight="1">
      <c r="A102" s="9">
        <v>3001</v>
      </c>
      <c r="B102" s="10" t="s">
        <v>158</v>
      </c>
      <c r="C102" s="10" t="s">
        <v>159</v>
      </c>
      <c r="D102" s="12">
        <v>44268659</v>
      </c>
      <c r="E102" s="12">
        <v>1042.39</v>
      </c>
      <c r="F102" s="13">
        <v>25</v>
      </c>
      <c r="G102" s="13">
        <v>0</v>
      </c>
      <c r="H102" s="13">
        <v>4</v>
      </c>
      <c r="I102" s="14">
        <f t="shared" si="4"/>
        <v>0</v>
      </c>
      <c r="J102" s="15"/>
      <c r="K102" s="15"/>
      <c r="L102" s="15"/>
      <c r="M102" s="15">
        <v>54269.03</v>
      </c>
      <c r="N102" s="14">
        <v>0</v>
      </c>
      <c r="O102" s="14">
        <v>0</v>
      </c>
      <c r="P102" s="15">
        <v>1870000</v>
      </c>
      <c r="Q102" s="15">
        <f t="shared" si="5"/>
        <v>1924269.03</v>
      </c>
      <c r="R102" s="15">
        <v>34269.03</v>
      </c>
      <c r="S102" s="16">
        <f t="shared" si="3"/>
        <v>4.269386158726878</v>
      </c>
    </row>
    <row r="103" spans="1:19" ht="24.75" customHeight="1">
      <c r="A103" s="9">
        <v>3002</v>
      </c>
      <c r="B103" s="10" t="s">
        <v>158</v>
      </c>
      <c r="C103" s="10" t="s">
        <v>160</v>
      </c>
      <c r="D103" s="12">
        <v>38434565</v>
      </c>
      <c r="E103" s="12">
        <v>1033.49</v>
      </c>
      <c r="F103" s="13">
        <v>25</v>
      </c>
      <c r="G103" s="13">
        <v>0</v>
      </c>
      <c r="H103" s="13">
        <v>13.2</v>
      </c>
      <c r="I103" s="14">
        <f t="shared" si="4"/>
        <v>0</v>
      </c>
      <c r="J103" s="15"/>
      <c r="K103" s="15"/>
      <c r="L103" s="15"/>
      <c r="M103" s="15">
        <v>33409.26</v>
      </c>
      <c r="N103" s="14">
        <v>0</v>
      </c>
      <c r="O103" s="14">
        <v>0</v>
      </c>
      <c r="P103" s="15">
        <v>5465000</v>
      </c>
      <c r="Q103" s="15">
        <f t="shared" si="5"/>
        <v>5498409.26</v>
      </c>
      <c r="R103" s="14">
        <v>0</v>
      </c>
      <c r="S103" s="16">
        <f t="shared" si="3"/>
        <v>14.305896944586207</v>
      </c>
    </row>
    <row r="104" spans="1:19" ht="24.75" customHeight="1">
      <c r="A104" s="9">
        <v>3003</v>
      </c>
      <c r="B104" s="10" t="s">
        <v>158</v>
      </c>
      <c r="C104" s="10" t="s">
        <v>161</v>
      </c>
      <c r="D104" s="12">
        <v>61692334</v>
      </c>
      <c r="E104" s="12">
        <v>785.29</v>
      </c>
      <c r="F104" s="13">
        <v>25</v>
      </c>
      <c r="G104" s="13">
        <v>0</v>
      </c>
      <c r="H104" s="13">
        <v>14.18</v>
      </c>
      <c r="I104" s="14">
        <f t="shared" si="4"/>
        <v>0</v>
      </c>
      <c r="J104" s="15"/>
      <c r="K104" s="15"/>
      <c r="L104" s="15"/>
      <c r="M104" s="14">
        <v>0</v>
      </c>
      <c r="N104" s="14">
        <v>0</v>
      </c>
      <c r="O104" s="14">
        <v>0</v>
      </c>
      <c r="P104" s="15">
        <v>6375000</v>
      </c>
      <c r="Q104" s="15">
        <f t="shared" si="5"/>
        <v>6375000</v>
      </c>
      <c r="R104" s="14">
        <v>0</v>
      </c>
      <c r="S104" s="16">
        <f t="shared" si="3"/>
        <v>10.33353674056164</v>
      </c>
    </row>
    <row r="105" spans="1:19" ht="24.75" customHeight="1">
      <c r="A105" s="9">
        <v>3004</v>
      </c>
      <c r="B105" s="10" t="s">
        <v>162</v>
      </c>
      <c r="C105" s="10" t="s">
        <v>163</v>
      </c>
      <c r="D105" s="12">
        <v>156337797</v>
      </c>
      <c r="E105" s="12">
        <v>2187.06</v>
      </c>
      <c r="F105" s="13">
        <v>25</v>
      </c>
      <c r="G105" s="13">
        <v>0</v>
      </c>
      <c r="H105" s="13">
        <v>12.65</v>
      </c>
      <c r="I105" s="14">
        <f t="shared" si="4"/>
        <v>0</v>
      </c>
      <c r="J105" s="15"/>
      <c r="K105" s="15"/>
      <c r="L105" s="15"/>
      <c r="M105" s="15">
        <v>76897.79</v>
      </c>
      <c r="N105" s="15">
        <v>124806.67</v>
      </c>
      <c r="O105" s="14">
        <v>0</v>
      </c>
      <c r="P105" s="15">
        <v>10240000</v>
      </c>
      <c r="Q105" s="15">
        <f t="shared" si="5"/>
        <v>10441704.46</v>
      </c>
      <c r="R105" s="14">
        <v>0</v>
      </c>
      <c r="S105" s="16">
        <f t="shared" si="3"/>
        <v>6.678937953820599</v>
      </c>
    </row>
    <row r="106" spans="1:19" ht="24.75" customHeight="1">
      <c r="A106" s="9">
        <v>3005</v>
      </c>
      <c r="B106" s="10" t="s">
        <v>158</v>
      </c>
      <c r="C106" s="10" t="s">
        <v>164</v>
      </c>
      <c r="D106" s="12">
        <v>18423371</v>
      </c>
      <c r="E106" s="12">
        <v>409.07</v>
      </c>
      <c r="F106" s="13">
        <v>25</v>
      </c>
      <c r="G106" s="13">
        <v>0</v>
      </c>
      <c r="H106" s="13">
        <v>15.8</v>
      </c>
      <c r="I106" s="14">
        <f t="shared" si="4"/>
        <v>0</v>
      </c>
      <c r="J106" s="15"/>
      <c r="K106" s="15"/>
      <c r="L106" s="15"/>
      <c r="M106" s="14">
        <v>0</v>
      </c>
      <c r="N106" s="14">
        <v>0</v>
      </c>
      <c r="O106" s="14">
        <v>0</v>
      </c>
      <c r="P106" s="15">
        <v>3381750</v>
      </c>
      <c r="Q106" s="15">
        <f t="shared" si="5"/>
        <v>3381750</v>
      </c>
      <c r="R106" s="14">
        <v>0</v>
      </c>
      <c r="S106" s="16">
        <f t="shared" si="3"/>
        <v>18.355761277347128</v>
      </c>
    </row>
    <row r="107" spans="1:19" ht="24.75" customHeight="1">
      <c r="A107" s="17">
        <v>3102</v>
      </c>
      <c r="B107" s="10" t="s">
        <v>165</v>
      </c>
      <c r="C107" s="10" t="s">
        <v>166</v>
      </c>
      <c r="D107" s="12">
        <v>35875945</v>
      </c>
      <c r="E107" s="12">
        <v>537.54</v>
      </c>
      <c r="F107" s="13">
        <v>32</v>
      </c>
      <c r="G107" s="13">
        <v>0</v>
      </c>
      <c r="H107" s="13">
        <v>11</v>
      </c>
      <c r="I107" s="14">
        <f t="shared" si="4"/>
        <v>0</v>
      </c>
      <c r="J107" s="15"/>
      <c r="K107" s="15"/>
      <c r="L107" s="15"/>
      <c r="M107" s="15">
        <v>17411.48</v>
      </c>
      <c r="N107" s="14">
        <v>0</v>
      </c>
      <c r="O107" s="14">
        <v>0</v>
      </c>
      <c r="P107" s="15">
        <v>3590000</v>
      </c>
      <c r="Q107" s="15">
        <f t="shared" si="5"/>
        <v>3607411.48</v>
      </c>
      <c r="R107" s="15">
        <v>17411.48</v>
      </c>
      <c r="S107" s="16">
        <f t="shared" si="3"/>
        <v>10.006705049860011</v>
      </c>
    </row>
    <row r="108" spans="1:19" ht="24.75" customHeight="1">
      <c r="A108" s="9">
        <v>3104</v>
      </c>
      <c r="B108" s="10" t="s">
        <v>167</v>
      </c>
      <c r="C108" s="10" t="s">
        <v>168</v>
      </c>
      <c r="D108" s="12">
        <v>29710575</v>
      </c>
      <c r="E108" s="12">
        <v>616.76</v>
      </c>
      <c r="F108" s="13">
        <v>25</v>
      </c>
      <c r="G108" s="13">
        <v>0</v>
      </c>
      <c r="H108" s="13">
        <v>9</v>
      </c>
      <c r="I108" s="14">
        <f t="shared" si="4"/>
        <v>233625</v>
      </c>
      <c r="J108" s="15"/>
      <c r="K108" s="15">
        <v>233625</v>
      </c>
      <c r="L108" s="15"/>
      <c r="M108" s="14">
        <v>0</v>
      </c>
      <c r="N108" s="15">
        <v>62452.92</v>
      </c>
      <c r="O108" s="14">
        <v>0</v>
      </c>
      <c r="P108" s="15">
        <v>2275000</v>
      </c>
      <c r="Q108" s="15">
        <f t="shared" si="5"/>
        <v>2571077.92</v>
      </c>
      <c r="R108" s="15">
        <v>36527.66</v>
      </c>
      <c r="S108" s="16">
        <f t="shared" si="3"/>
        <v>8.530801776808424</v>
      </c>
    </row>
    <row r="109" spans="1:19" ht="24.75" customHeight="1">
      <c r="A109" s="9">
        <v>3105</v>
      </c>
      <c r="B109" s="10" t="s">
        <v>165</v>
      </c>
      <c r="C109" s="10" t="s">
        <v>169</v>
      </c>
      <c r="D109" s="12">
        <v>118656971</v>
      </c>
      <c r="E109" s="12">
        <v>1835.05</v>
      </c>
      <c r="F109" s="13">
        <v>25</v>
      </c>
      <c r="G109" s="13">
        <v>0</v>
      </c>
      <c r="H109" s="13">
        <v>6.7</v>
      </c>
      <c r="I109" s="14">
        <f t="shared" si="4"/>
        <v>0</v>
      </c>
      <c r="J109" s="15"/>
      <c r="K109" s="15"/>
      <c r="L109" s="15"/>
      <c r="M109" s="14">
        <v>0</v>
      </c>
      <c r="N109" s="14">
        <v>0</v>
      </c>
      <c r="O109" s="14">
        <v>0</v>
      </c>
      <c r="P109" s="15">
        <v>3935000</v>
      </c>
      <c r="Q109" s="15">
        <f t="shared" si="5"/>
        <v>3935000</v>
      </c>
      <c r="R109" s="14">
        <v>0</v>
      </c>
      <c r="S109" s="16">
        <f t="shared" si="3"/>
        <v>3.3162821929779414</v>
      </c>
    </row>
    <row r="110" spans="1:19" ht="24.75" customHeight="1">
      <c r="A110" s="9">
        <v>3201</v>
      </c>
      <c r="B110" s="10" t="s">
        <v>170</v>
      </c>
      <c r="C110" s="10" t="s">
        <v>171</v>
      </c>
      <c r="D110" s="12">
        <v>198115380</v>
      </c>
      <c r="E110" s="12">
        <v>2547.11</v>
      </c>
      <c r="F110" s="13">
        <v>27</v>
      </c>
      <c r="G110" s="13">
        <v>1.9</v>
      </c>
      <c r="H110" s="13">
        <v>9.85</v>
      </c>
      <c r="I110" s="14">
        <f t="shared" si="4"/>
        <v>0</v>
      </c>
      <c r="J110" s="15"/>
      <c r="K110" s="15"/>
      <c r="L110" s="15"/>
      <c r="M110" s="15">
        <v>200544.81</v>
      </c>
      <c r="N110" s="15">
        <v>34657.22</v>
      </c>
      <c r="O110" s="15">
        <v>271044.13</v>
      </c>
      <c r="P110" s="15">
        <v>19270000</v>
      </c>
      <c r="Q110" s="15">
        <f t="shared" si="5"/>
        <v>19776246.16</v>
      </c>
      <c r="R110" s="14">
        <v>0</v>
      </c>
      <c r="S110" s="16">
        <f t="shared" si="3"/>
        <v>9.98218621895988</v>
      </c>
    </row>
    <row r="111" spans="1:19" ht="24.75" customHeight="1">
      <c r="A111" s="9">
        <v>3203</v>
      </c>
      <c r="B111" s="10" t="s">
        <v>170</v>
      </c>
      <c r="C111" s="10" t="s">
        <v>172</v>
      </c>
      <c r="D111" s="12">
        <v>9892531</v>
      </c>
      <c r="E111" s="12">
        <v>350.55</v>
      </c>
      <c r="F111" s="13">
        <v>25</v>
      </c>
      <c r="G111" s="13">
        <v>0</v>
      </c>
      <c r="H111" s="13">
        <v>14</v>
      </c>
      <c r="I111" s="14">
        <f t="shared" si="4"/>
        <v>80980</v>
      </c>
      <c r="J111" s="15"/>
      <c r="K111" s="15">
        <v>25000</v>
      </c>
      <c r="L111" s="15">
        <v>55980</v>
      </c>
      <c r="M111" s="15">
        <v>20187.25</v>
      </c>
      <c r="N111" s="15">
        <v>6027.94</v>
      </c>
      <c r="O111" s="14">
        <v>0</v>
      </c>
      <c r="P111" s="15">
        <v>1300000</v>
      </c>
      <c r="Q111" s="15">
        <f t="shared" si="5"/>
        <v>1407195.19</v>
      </c>
      <c r="R111" s="15">
        <v>20187.25</v>
      </c>
      <c r="S111" s="16">
        <f t="shared" si="3"/>
        <v>14.020759095928028</v>
      </c>
    </row>
    <row r="112" spans="1:19" ht="24.75" customHeight="1">
      <c r="A112" s="9">
        <v>3209</v>
      </c>
      <c r="B112" s="10" t="s">
        <v>170</v>
      </c>
      <c r="C112" s="10" t="s">
        <v>173</v>
      </c>
      <c r="D112" s="12">
        <v>39640258</v>
      </c>
      <c r="E112" s="12">
        <v>1403.37</v>
      </c>
      <c r="F112" s="13">
        <v>25</v>
      </c>
      <c r="G112" s="13">
        <v>0</v>
      </c>
      <c r="H112" s="13">
        <v>11.8</v>
      </c>
      <c r="I112" s="14">
        <f t="shared" si="4"/>
        <v>0</v>
      </c>
      <c r="J112" s="15"/>
      <c r="K112" s="15"/>
      <c r="L112" s="15"/>
      <c r="M112" s="14">
        <v>0</v>
      </c>
      <c r="N112" s="15">
        <v>30524.17</v>
      </c>
      <c r="O112" s="15">
        <v>180764.47</v>
      </c>
      <c r="P112" s="15">
        <v>4875000</v>
      </c>
      <c r="Q112" s="15">
        <f t="shared" si="5"/>
        <v>5086288.64</v>
      </c>
      <c r="R112" s="15">
        <v>30524.17</v>
      </c>
      <c r="S112" s="16">
        <f t="shared" si="3"/>
        <v>12.75411595454298</v>
      </c>
    </row>
    <row r="113" spans="1:19" ht="24.75" customHeight="1">
      <c r="A113" s="9">
        <v>3211</v>
      </c>
      <c r="B113" s="10" t="s">
        <v>170</v>
      </c>
      <c r="C113" s="10" t="s">
        <v>174</v>
      </c>
      <c r="D113" s="12">
        <v>24258542</v>
      </c>
      <c r="E113" s="12">
        <v>562.06</v>
      </c>
      <c r="F113" s="13">
        <v>33.59</v>
      </c>
      <c r="G113" s="13">
        <v>0</v>
      </c>
      <c r="H113" s="13">
        <v>5.41</v>
      </c>
      <c r="I113" s="14">
        <f t="shared" si="4"/>
        <v>0</v>
      </c>
      <c r="J113" s="15"/>
      <c r="K113" s="15"/>
      <c r="L113" s="15"/>
      <c r="M113" s="14">
        <v>0</v>
      </c>
      <c r="N113" s="15">
        <v>274424.77</v>
      </c>
      <c r="O113" s="14">
        <v>0</v>
      </c>
      <c r="P113" s="15">
        <v>1235000</v>
      </c>
      <c r="Q113" s="15">
        <f t="shared" si="5"/>
        <v>1509424.77</v>
      </c>
      <c r="R113" s="15">
        <v>30564.35</v>
      </c>
      <c r="S113" s="16">
        <f t="shared" si="3"/>
        <v>6.096246097560191</v>
      </c>
    </row>
    <row r="114" spans="1:19" ht="24.75" customHeight="1">
      <c r="A114" s="9">
        <v>3212</v>
      </c>
      <c r="B114" s="10" t="s">
        <v>175</v>
      </c>
      <c r="C114" s="10" t="s">
        <v>176</v>
      </c>
      <c r="D114" s="12">
        <v>142868051</v>
      </c>
      <c r="E114" s="12">
        <v>773.78</v>
      </c>
      <c r="F114" s="13">
        <v>26.9</v>
      </c>
      <c r="G114" s="13">
        <v>0</v>
      </c>
      <c r="H114" s="13">
        <v>3.3</v>
      </c>
      <c r="I114" s="14">
        <f t="shared" si="4"/>
        <v>75000</v>
      </c>
      <c r="J114" s="15"/>
      <c r="K114" s="15">
        <v>75000</v>
      </c>
      <c r="L114" s="15"/>
      <c r="M114" s="15">
        <v>90700.04</v>
      </c>
      <c r="N114" s="15">
        <v>27059.04</v>
      </c>
      <c r="O114" s="14">
        <v>0</v>
      </c>
      <c r="P114" s="15">
        <v>1724000</v>
      </c>
      <c r="Q114" s="15">
        <f t="shared" si="5"/>
        <v>1916759.08</v>
      </c>
      <c r="R114" s="15">
        <v>90700.04</v>
      </c>
      <c r="S114" s="16">
        <f t="shared" si="3"/>
        <v>1.2781437327789962</v>
      </c>
    </row>
    <row r="115" spans="1:19" ht="24.75" customHeight="1">
      <c r="A115" s="9">
        <v>3301</v>
      </c>
      <c r="B115" s="10" t="s">
        <v>177</v>
      </c>
      <c r="C115" s="10" t="s">
        <v>178</v>
      </c>
      <c r="D115" s="12">
        <v>24233343</v>
      </c>
      <c r="E115" s="12">
        <v>479.73</v>
      </c>
      <c r="F115" s="13">
        <v>25</v>
      </c>
      <c r="G115" s="13">
        <v>0</v>
      </c>
      <c r="H115" s="13">
        <v>17.3</v>
      </c>
      <c r="I115" s="14">
        <f t="shared" si="4"/>
        <v>0</v>
      </c>
      <c r="J115" s="15"/>
      <c r="K115" s="15"/>
      <c r="L115" s="15"/>
      <c r="M115" s="15">
        <v>48932.47</v>
      </c>
      <c r="N115" s="14">
        <v>0</v>
      </c>
      <c r="O115" s="14">
        <v>0</v>
      </c>
      <c r="P115" s="15">
        <v>4035000</v>
      </c>
      <c r="Q115" s="15">
        <f t="shared" si="5"/>
        <v>4083932.47</v>
      </c>
      <c r="R115" s="14">
        <v>0</v>
      </c>
      <c r="S115" s="16">
        <f t="shared" si="3"/>
        <v>16.852534419209107</v>
      </c>
    </row>
    <row r="116" spans="1:19" ht="24.75" customHeight="1">
      <c r="A116" s="9">
        <v>3302</v>
      </c>
      <c r="B116" s="10" t="s">
        <v>179</v>
      </c>
      <c r="C116" s="10" t="s">
        <v>180</v>
      </c>
      <c r="D116" s="12">
        <v>51247841</v>
      </c>
      <c r="E116" s="12">
        <v>862.55</v>
      </c>
      <c r="F116" s="13">
        <v>25.12</v>
      </c>
      <c r="G116" s="13">
        <v>0</v>
      </c>
      <c r="H116" s="13">
        <v>14.18</v>
      </c>
      <c r="I116" s="14">
        <f t="shared" si="4"/>
        <v>45052</v>
      </c>
      <c r="J116" s="15"/>
      <c r="K116" s="15"/>
      <c r="L116" s="15">
        <v>45052</v>
      </c>
      <c r="M116" s="14">
        <v>0</v>
      </c>
      <c r="N116" s="14">
        <v>0</v>
      </c>
      <c r="O116" s="15">
        <v>18883.67</v>
      </c>
      <c r="P116" s="15">
        <v>8480000</v>
      </c>
      <c r="Q116" s="15">
        <f t="shared" si="5"/>
        <v>8543935.67</v>
      </c>
      <c r="R116" s="14">
        <v>0</v>
      </c>
      <c r="S116" s="16">
        <f t="shared" si="3"/>
        <v>16.67179632016108</v>
      </c>
    </row>
    <row r="117" spans="1:19" ht="24.75" customHeight="1">
      <c r="A117" s="9">
        <v>3306</v>
      </c>
      <c r="B117" s="10" t="s">
        <v>177</v>
      </c>
      <c r="C117" s="10" t="s">
        <v>181</v>
      </c>
      <c r="D117" s="12">
        <v>40689742</v>
      </c>
      <c r="E117" s="12">
        <v>543.14</v>
      </c>
      <c r="F117" s="13">
        <v>25</v>
      </c>
      <c r="G117" s="13">
        <v>0</v>
      </c>
      <c r="H117" s="13">
        <v>11</v>
      </c>
      <c r="I117" s="14">
        <f t="shared" si="4"/>
        <v>112633</v>
      </c>
      <c r="J117" s="15"/>
      <c r="K117" s="15">
        <v>57500</v>
      </c>
      <c r="L117" s="15">
        <v>55133</v>
      </c>
      <c r="M117" s="14">
        <v>0</v>
      </c>
      <c r="N117" s="15">
        <v>27039.57</v>
      </c>
      <c r="O117" s="15">
        <v>55628.73</v>
      </c>
      <c r="P117" s="15">
        <v>3145000</v>
      </c>
      <c r="Q117" s="15">
        <f t="shared" si="5"/>
        <v>3340301.3</v>
      </c>
      <c r="R117" s="15">
        <v>27039.57</v>
      </c>
      <c r="S117" s="16">
        <f t="shared" si="3"/>
        <v>8.142744503024865</v>
      </c>
    </row>
    <row r="118" spans="1:19" ht="24.75" customHeight="1">
      <c r="A118" s="9">
        <v>3403</v>
      </c>
      <c r="B118" s="10" t="s">
        <v>182</v>
      </c>
      <c r="C118" s="10" t="s">
        <v>183</v>
      </c>
      <c r="D118" s="12">
        <v>120910085</v>
      </c>
      <c r="E118" s="12">
        <v>1598.98</v>
      </c>
      <c r="F118" s="13">
        <v>25</v>
      </c>
      <c r="G118" s="13">
        <v>0</v>
      </c>
      <c r="H118" s="13">
        <v>5</v>
      </c>
      <c r="I118" s="14">
        <f t="shared" si="4"/>
        <v>0</v>
      </c>
      <c r="J118" s="15"/>
      <c r="K118" s="15"/>
      <c r="L118" s="15"/>
      <c r="M118" s="15">
        <v>306782.68</v>
      </c>
      <c r="N118" s="14">
        <v>0</v>
      </c>
      <c r="O118" s="15">
        <v>385214.67</v>
      </c>
      <c r="P118" s="15">
        <v>755000</v>
      </c>
      <c r="Q118" s="15">
        <f t="shared" si="5"/>
        <v>1446997.35</v>
      </c>
      <c r="R118" s="15">
        <v>306782.68</v>
      </c>
      <c r="S118" s="16">
        <f t="shared" si="3"/>
        <v>0.943026936090567</v>
      </c>
    </row>
    <row r="119" spans="1:19" ht="24.75" customHeight="1">
      <c r="A119" s="9">
        <v>3405</v>
      </c>
      <c r="B119" s="10" t="s">
        <v>184</v>
      </c>
      <c r="C119" s="10" t="s">
        <v>185</v>
      </c>
      <c r="D119" s="12">
        <v>46239164</v>
      </c>
      <c r="E119" s="12">
        <v>860.45</v>
      </c>
      <c r="F119" s="13">
        <v>25</v>
      </c>
      <c r="G119" s="13">
        <v>0</v>
      </c>
      <c r="H119" s="13">
        <v>8</v>
      </c>
      <c r="I119" s="14">
        <f t="shared" si="4"/>
        <v>0</v>
      </c>
      <c r="J119" s="15"/>
      <c r="K119" s="15"/>
      <c r="L119" s="15"/>
      <c r="M119" s="14">
        <v>0</v>
      </c>
      <c r="N119" s="15">
        <v>683874.87</v>
      </c>
      <c r="O119" s="14">
        <v>0</v>
      </c>
      <c r="P119" s="15">
        <v>4090000</v>
      </c>
      <c r="Q119" s="15">
        <f t="shared" si="5"/>
        <v>4773874.87</v>
      </c>
      <c r="R119" s="15">
        <v>33874.87</v>
      </c>
      <c r="S119" s="16">
        <f t="shared" si="3"/>
        <v>10.251050386637612</v>
      </c>
    </row>
    <row r="120" spans="1:19" ht="24.75" customHeight="1">
      <c r="A120" s="9">
        <v>3501</v>
      </c>
      <c r="B120" s="10" t="s">
        <v>186</v>
      </c>
      <c r="C120" s="10" t="s">
        <v>187</v>
      </c>
      <c r="D120" s="12">
        <v>42135311</v>
      </c>
      <c r="E120" s="12">
        <v>396.33</v>
      </c>
      <c r="F120" s="13">
        <v>25</v>
      </c>
      <c r="G120" s="13">
        <v>0</v>
      </c>
      <c r="H120" s="13">
        <v>7.6</v>
      </c>
      <c r="I120" s="14">
        <f t="shared" si="4"/>
        <v>0</v>
      </c>
      <c r="J120" s="15"/>
      <c r="K120" s="15"/>
      <c r="L120" s="15"/>
      <c r="M120" s="14">
        <v>0</v>
      </c>
      <c r="N120" s="14">
        <v>0</v>
      </c>
      <c r="O120" s="14">
        <v>0</v>
      </c>
      <c r="P120" s="15">
        <v>1665000</v>
      </c>
      <c r="Q120" s="15">
        <f t="shared" si="5"/>
        <v>1665000</v>
      </c>
      <c r="R120" s="14">
        <v>0</v>
      </c>
      <c r="S120" s="16">
        <f t="shared" si="3"/>
        <v>3.9515550270887996</v>
      </c>
    </row>
    <row r="121" spans="1:19" ht="24.75" customHeight="1">
      <c r="A121" s="9">
        <v>3502</v>
      </c>
      <c r="B121" s="10" t="s">
        <v>186</v>
      </c>
      <c r="C121" s="10" t="s">
        <v>188</v>
      </c>
      <c r="D121" s="12">
        <v>52966757</v>
      </c>
      <c r="E121" s="12">
        <v>1551.13</v>
      </c>
      <c r="F121" s="13">
        <v>25</v>
      </c>
      <c r="G121" s="13">
        <v>0</v>
      </c>
      <c r="H121" s="13">
        <v>15.8</v>
      </c>
      <c r="I121" s="14">
        <f t="shared" si="4"/>
        <v>0</v>
      </c>
      <c r="J121" s="15"/>
      <c r="K121" s="15"/>
      <c r="L121" s="15"/>
      <c r="M121" s="14">
        <v>0</v>
      </c>
      <c r="N121" s="15">
        <v>411594.28</v>
      </c>
      <c r="O121" s="15">
        <v>89273.96</v>
      </c>
      <c r="P121" s="15">
        <v>8570000</v>
      </c>
      <c r="Q121" s="15">
        <f t="shared" si="5"/>
        <v>9070868.24</v>
      </c>
      <c r="R121" s="15">
        <v>129605.25</v>
      </c>
      <c r="S121" s="16">
        <f t="shared" si="3"/>
        <v>16.880895671977804</v>
      </c>
    </row>
    <row r="122" spans="1:19" ht="24.75" customHeight="1">
      <c r="A122" s="9">
        <v>3505</v>
      </c>
      <c r="B122" s="10" t="s">
        <v>186</v>
      </c>
      <c r="C122" s="10" t="s">
        <v>189</v>
      </c>
      <c r="D122" s="12">
        <v>361601406</v>
      </c>
      <c r="E122" s="12">
        <v>5500.59</v>
      </c>
      <c r="F122" s="13">
        <v>25</v>
      </c>
      <c r="G122" s="13">
        <v>2</v>
      </c>
      <c r="H122" s="13">
        <v>10.2</v>
      </c>
      <c r="I122" s="14">
        <f t="shared" si="4"/>
        <v>0</v>
      </c>
      <c r="J122" s="15"/>
      <c r="K122" s="15"/>
      <c r="L122" s="15"/>
      <c r="M122" s="14">
        <v>0</v>
      </c>
      <c r="N122" s="14">
        <v>0</v>
      </c>
      <c r="O122" s="14">
        <v>0</v>
      </c>
      <c r="P122" s="15">
        <v>38880000</v>
      </c>
      <c r="Q122" s="15">
        <f t="shared" si="5"/>
        <v>38880000</v>
      </c>
      <c r="R122" s="14">
        <v>0</v>
      </c>
      <c r="S122" s="16">
        <f t="shared" si="3"/>
        <v>10.752170581991598</v>
      </c>
    </row>
    <row r="123" spans="1:19" ht="24.75" customHeight="1">
      <c r="A123" s="9">
        <v>3509</v>
      </c>
      <c r="B123" s="10" t="s">
        <v>186</v>
      </c>
      <c r="C123" s="10" t="s">
        <v>190</v>
      </c>
      <c r="D123" s="12">
        <v>100997679</v>
      </c>
      <c r="E123" s="12">
        <v>3420.88</v>
      </c>
      <c r="F123" s="13">
        <v>26.1</v>
      </c>
      <c r="G123" s="13">
        <v>0</v>
      </c>
      <c r="H123" s="13">
        <v>5.7</v>
      </c>
      <c r="I123" s="14">
        <f t="shared" si="4"/>
        <v>0</v>
      </c>
      <c r="J123" s="15"/>
      <c r="K123" s="15"/>
      <c r="L123" s="15"/>
      <c r="M123" s="14">
        <v>0</v>
      </c>
      <c r="N123" s="14">
        <v>0</v>
      </c>
      <c r="O123" s="14">
        <v>0</v>
      </c>
      <c r="P123" s="15">
        <v>1005000</v>
      </c>
      <c r="Q123" s="15">
        <f t="shared" si="5"/>
        <v>1005000</v>
      </c>
      <c r="R123" s="14">
        <v>0</v>
      </c>
      <c r="S123" s="16">
        <f t="shared" si="3"/>
        <v>0.9950723719106457</v>
      </c>
    </row>
    <row r="124" spans="1:19" ht="24.75" customHeight="1">
      <c r="A124" s="9">
        <v>3510</v>
      </c>
      <c r="B124" s="10" t="s">
        <v>186</v>
      </c>
      <c r="C124" s="10" t="s">
        <v>191</v>
      </c>
      <c r="D124" s="12">
        <v>228202290</v>
      </c>
      <c r="E124" s="12">
        <v>3188.75</v>
      </c>
      <c r="F124" s="13">
        <v>25</v>
      </c>
      <c r="G124" s="13">
        <v>0</v>
      </c>
      <c r="H124" s="13">
        <v>12.8</v>
      </c>
      <c r="I124" s="14">
        <f t="shared" si="4"/>
        <v>0</v>
      </c>
      <c r="J124" s="15"/>
      <c r="K124" s="15"/>
      <c r="L124" s="15"/>
      <c r="M124" s="14">
        <v>0</v>
      </c>
      <c r="N124" s="15">
        <v>206291.32</v>
      </c>
      <c r="O124" s="14">
        <v>0</v>
      </c>
      <c r="P124" s="15">
        <v>17745000</v>
      </c>
      <c r="Q124" s="15">
        <f t="shared" si="5"/>
        <v>17951291.32</v>
      </c>
      <c r="R124" s="14">
        <v>0</v>
      </c>
      <c r="S124" s="16">
        <f t="shared" si="3"/>
        <v>7.866394031365767</v>
      </c>
    </row>
    <row r="125" spans="1:19" ht="24.75" customHeight="1">
      <c r="A125" s="9">
        <v>3601</v>
      </c>
      <c r="B125" s="10" t="s">
        <v>192</v>
      </c>
      <c r="C125" s="10" t="s">
        <v>193</v>
      </c>
      <c r="D125" s="12">
        <v>138561576</v>
      </c>
      <c r="E125" s="12">
        <v>2348.06</v>
      </c>
      <c r="F125" s="13">
        <v>25</v>
      </c>
      <c r="G125" s="13">
        <v>0</v>
      </c>
      <c r="H125" s="13">
        <v>9.5</v>
      </c>
      <c r="I125" s="14">
        <f t="shared" si="4"/>
        <v>0</v>
      </c>
      <c r="J125" s="15"/>
      <c r="K125" s="15"/>
      <c r="L125" s="15"/>
      <c r="M125" s="14">
        <v>0</v>
      </c>
      <c r="N125" s="14">
        <v>0</v>
      </c>
      <c r="O125" s="14">
        <v>0</v>
      </c>
      <c r="P125" s="15">
        <v>12945000</v>
      </c>
      <c r="Q125" s="15">
        <f t="shared" si="5"/>
        <v>12945000</v>
      </c>
      <c r="R125" s="14">
        <v>0</v>
      </c>
      <c r="S125" s="16">
        <f t="shared" si="3"/>
        <v>9.342416832787755</v>
      </c>
    </row>
    <row r="126" spans="1:19" ht="24.75" customHeight="1">
      <c r="A126" s="9">
        <v>3604</v>
      </c>
      <c r="B126" s="10" t="s">
        <v>192</v>
      </c>
      <c r="C126" s="10" t="s">
        <v>194</v>
      </c>
      <c r="D126" s="12">
        <v>52949898</v>
      </c>
      <c r="E126" s="12">
        <v>1116.94</v>
      </c>
      <c r="F126" s="13">
        <v>25</v>
      </c>
      <c r="G126" s="13">
        <v>0</v>
      </c>
      <c r="H126" s="13">
        <v>10.33</v>
      </c>
      <c r="I126" s="14">
        <f t="shared" si="4"/>
        <v>0</v>
      </c>
      <c r="J126" s="15"/>
      <c r="K126" s="15"/>
      <c r="L126" s="15"/>
      <c r="M126" s="14">
        <v>0</v>
      </c>
      <c r="N126" s="15">
        <v>483551.09</v>
      </c>
      <c r="O126" s="15">
        <v>356017</v>
      </c>
      <c r="P126" s="15">
        <v>4835000</v>
      </c>
      <c r="Q126" s="15">
        <f t="shared" si="5"/>
        <v>5674568.09</v>
      </c>
      <c r="R126" s="15">
        <v>77424.08</v>
      </c>
      <c r="S126" s="16">
        <f t="shared" si="3"/>
        <v>10.570641722482637</v>
      </c>
    </row>
    <row r="127" spans="1:19" ht="24.75" customHeight="1">
      <c r="A127" s="9">
        <v>3606</v>
      </c>
      <c r="B127" s="10" t="s">
        <v>192</v>
      </c>
      <c r="C127" s="10" t="s">
        <v>195</v>
      </c>
      <c r="D127" s="12">
        <v>24623782</v>
      </c>
      <c r="E127" s="12">
        <v>611.23</v>
      </c>
      <c r="F127" s="13">
        <v>25</v>
      </c>
      <c r="G127" s="13">
        <v>0</v>
      </c>
      <c r="H127" s="13">
        <v>12</v>
      </c>
      <c r="I127" s="14">
        <f t="shared" si="4"/>
        <v>180000</v>
      </c>
      <c r="J127" s="15"/>
      <c r="K127" s="15">
        <v>180000</v>
      </c>
      <c r="L127" s="15"/>
      <c r="M127" s="14">
        <v>0</v>
      </c>
      <c r="N127" s="15">
        <v>57680.61</v>
      </c>
      <c r="O127" s="15">
        <v>325000</v>
      </c>
      <c r="P127" s="15">
        <v>2740000</v>
      </c>
      <c r="Q127" s="15">
        <f t="shared" si="5"/>
        <v>3302680.61</v>
      </c>
      <c r="R127" s="15">
        <v>57680.61</v>
      </c>
      <c r="S127" s="16">
        <f t="shared" si="3"/>
        <v>13.1783167995883</v>
      </c>
    </row>
    <row r="128" spans="1:19" ht="24.75" customHeight="1">
      <c r="A128" s="9">
        <v>3701</v>
      </c>
      <c r="B128" s="10" t="s">
        <v>196</v>
      </c>
      <c r="C128" s="10" t="s">
        <v>197</v>
      </c>
      <c r="D128" s="12">
        <v>26274147</v>
      </c>
      <c r="E128" s="12">
        <v>387.23</v>
      </c>
      <c r="F128" s="13">
        <v>29</v>
      </c>
      <c r="G128" s="13">
        <v>0</v>
      </c>
      <c r="H128" s="13">
        <v>3</v>
      </c>
      <c r="I128" s="14">
        <f t="shared" si="4"/>
        <v>94062.5</v>
      </c>
      <c r="J128" s="15"/>
      <c r="K128" s="15"/>
      <c r="L128" s="15">
        <v>94062.5</v>
      </c>
      <c r="M128" s="14">
        <v>0</v>
      </c>
      <c r="N128" s="14">
        <v>0</v>
      </c>
      <c r="O128" s="14">
        <v>0</v>
      </c>
      <c r="P128" s="15">
        <v>1055000</v>
      </c>
      <c r="Q128" s="15">
        <f t="shared" si="5"/>
        <v>1149062.5</v>
      </c>
      <c r="R128" s="14">
        <v>0</v>
      </c>
      <c r="S128" s="16">
        <f t="shared" si="3"/>
        <v>4.373357962867453</v>
      </c>
    </row>
    <row r="129" spans="1:19" ht="24.75" customHeight="1">
      <c r="A129" s="9">
        <v>3704</v>
      </c>
      <c r="B129" s="10" t="s">
        <v>196</v>
      </c>
      <c r="C129" s="10" t="s">
        <v>198</v>
      </c>
      <c r="D129" s="12">
        <v>57213267</v>
      </c>
      <c r="E129" s="12">
        <v>927.77</v>
      </c>
      <c r="F129" s="13">
        <v>26.7</v>
      </c>
      <c r="G129" s="13">
        <v>0</v>
      </c>
      <c r="H129" s="13">
        <v>6.1</v>
      </c>
      <c r="I129" s="14">
        <f t="shared" si="4"/>
        <v>85087</v>
      </c>
      <c r="J129" s="15"/>
      <c r="K129" s="15">
        <v>38075</v>
      </c>
      <c r="L129" s="15">
        <v>47012</v>
      </c>
      <c r="M129" s="14">
        <v>0</v>
      </c>
      <c r="N129" s="14">
        <v>0</v>
      </c>
      <c r="O129" s="14">
        <v>0</v>
      </c>
      <c r="P129" s="15">
        <v>1730000</v>
      </c>
      <c r="Q129" s="15">
        <f t="shared" si="5"/>
        <v>1815087</v>
      </c>
      <c r="R129" s="14">
        <v>0</v>
      </c>
      <c r="S129" s="16">
        <f t="shared" si="3"/>
        <v>3.172493191133448</v>
      </c>
    </row>
    <row r="130" spans="1:19" ht="24.75" customHeight="1">
      <c r="A130" s="9">
        <v>3801</v>
      </c>
      <c r="B130" s="10" t="s">
        <v>199</v>
      </c>
      <c r="C130" s="10" t="s">
        <v>200</v>
      </c>
      <c r="D130" s="12">
        <v>15964248</v>
      </c>
      <c r="E130" s="12">
        <v>330.16</v>
      </c>
      <c r="F130" s="13">
        <v>25</v>
      </c>
      <c r="G130" s="13">
        <v>0</v>
      </c>
      <c r="H130" s="13">
        <v>6.55</v>
      </c>
      <c r="I130" s="14">
        <f t="shared" si="4"/>
        <v>0</v>
      </c>
      <c r="J130" s="15"/>
      <c r="K130" s="15"/>
      <c r="L130" s="15"/>
      <c r="M130" s="14">
        <v>0</v>
      </c>
      <c r="N130" s="15">
        <v>41347.9</v>
      </c>
      <c r="O130" s="14">
        <v>0</v>
      </c>
      <c r="P130" s="15">
        <v>770000</v>
      </c>
      <c r="Q130" s="15">
        <f t="shared" si="5"/>
        <v>811347.9</v>
      </c>
      <c r="R130" s="15">
        <v>23436.68</v>
      </c>
      <c r="S130" s="16">
        <f t="shared" si="3"/>
        <v>4.935473440402579</v>
      </c>
    </row>
    <row r="131" spans="1:19" ht="24.75" customHeight="1">
      <c r="A131" s="9">
        <v>3804</v>
      </c>
      <c r="B131" s="10" t="s">
        <v>199</v>
      </c>
      <c r="C131" s="10" t="s">
        <v>201</v>
      </c>
      <c r="D131" s="12">
        <v>35090830</v>
      </c>
      <c r="E131" s="12">
        <v>923.33</v>
      </c>
      <c r="F131" s="13">
        <v>26.43</v>
      </c>
      <c r="G131" s="13">
        <v>0</v>
      </c>
      <c r="H131" s="13">
        <v>7.57</v>
      </c>
      <c r="I131" s="14">
        <f t="shared" si="4"/>
        <v>0</v>
      </c>
      <c r="J131" s="15"/>
      <c r="K131" s="15"/>
      <c r="L131" s="15"/>
      <c r="M131" s="14">
        <v>0</v>
      </c>
      <c r="N131" s="15">
        <v>43334.93</v>
      </c>
      <c r="O131" s="15">
        <v>296590.98</v>
      </c>
      <c r="P131" s="15">
        <v>1625000</v>
      </c>
      <c r="Q131" s="15">
        <f t="shared" si="5"/>
        <v>1964925.91</v>
      </c>
      <c r="R131" s="15">
        <v>43334.93</v>
      </c>
      <c r="S131" s="16">
        <f aca="true" t="shared" si="6" ref="S131:S194">SUM(Q131-R131)/D131*100</f>
        <v>5.476048813892405</v>
      </c>
    </row>
    <row r="132" spans="1:19" ht="24.75" customHeight="1">
      <c r="A132" s="9">
        <v>3806</v>
      </c>
      <c r="B132" s="10" t="s">
        <v>199</v>
      </c>
      <c r="C132" s="10" t="s">
        <v>202</v>
      </c>
      <c r="D132" s="12">
        <v>20421538</v>
      </c>
      <c r="E132" s="12">
        <v>592.55</v>
      </c>
      <c r="F132" s="13">
        <v>25</v>
      </c>
      <c r="G132" s="13">
        <v>0</v>
      </c>
      <c r="H132" s="13">
        <v>11.93</v>
      </c>
      <c r="I132" s="14">
        <f aca="true" t="shared" si="7" ref="I132:I195">SUM(J132:L132)</f>
        <v>0</v>
      </c>
      <c r="J132" s="15"/>
      <c r="K132" s="15"/>
      <c r="L132" s="15"/>
      <c r="M132" s="14">
        <v>0</v>
      </c>
      <c r="N132" s="15">
        <v>17457.35</v>
      </c>
      <c r="O132" s="14">
        <v>0</v>
      </c>
      <c r="P132" s="15">
        <v>2075000</v>
      </c>
      <c r="Q132" s="15">
        <f aca="true" t="shared" si="8" ref="Q132:Q195">SUM(I132)+SUM(M132:P132)</f>
        <v>2092457.35</v>
      </c>
      <c r="R132" s="15">
        <v>17457.35</v>
      </c>
      <c r="S132" s="16">
        <f t="shared" si="6"/>
        <v>10.160840970939603</v>
      </c>
    </row>
    <row r="133" spans="1:19" ht="24.75" customHeight="1">
      <c r="A133" s="9">
        <v>3808</v>
      </c>
      <c r="B133" s="10" t="s">
        <v>199</v>
      </c>
      <c r="C133" s="10" t="s">
        <v>203</v>
      </c>
      <c r="D133" s="12">
        <v>59405138</v>
      </c>
      <c r="E133" s="12">
        <v>742.57</v>
      </c>
      <c r="F133" s="13">
        <v>25.5</v>
      </c>
      <c r="G133" s="13">
        <v>2</v>
      </c>
      <c r="H133" s="13">
        <v>4.9</v>
      </c>
      <c r="I133" s="14">
        <f t="shared" si="7"/>
        <v>0</v>
      </c>
      <c r="J133" s="15"/>
      <c r="K133" s="15"/>
      <c r="L133" s="15"/>
      <c r="M133" s="14">
        <v>0</v>
      </c>
      <c r="N133" s="15">
        <v>52054.08</v>
      </c>
      <c r="O133" s="15">
        <v>149407.36</v>
      </c>
      <c r="P133" s="15">
        <v>370000</v>
      </c>
      <c r="Q133" s="15">
        <f t="shared" si="8"/>
        <v>571461.44</v>
      </c>
      <c r="R133" s="15">
        <v>52054.08</v>
      </c>
      <c r="S133" s="16">
        <f t="shared" si="6"/>
        <v>0.8743475353933189</v>
      </c>
    </row>
    <row r="134" spans="1:19" ht="24.75" customHeight="1">
      <c r="A134" s="9">
        <v>3809</v>
      </c>
      <c r="B134" s="10" t="s">
        <v>204</v>
      </c>
      <c r="C134" s="10" t="s">
        <v>205</v>
      </c>
      <c r="D134" s="12">
        <v>29573624</v>
      </c>
      <c r="E134" s="12">
        <v>489.52</v>
      </c>
      <c r="F134" s="13">
        <v>25</v>
      </c>
      <c r="G134" s="13">
        <v>0</v>
      </c>
      <c r="H134" s="13">
        <v>10.9</v>
      </c>
      <c r="I134" s="14">
        <f t="shared" si="7"/>
        <v>0</v>
      </c>
      <c r="J134" s="15"/>
      <c r="K134" s="15"/>
      <c r="L134" s="15"/>
      <c r="M134" s="14">
        <v>0</v>
      </c>
      <c r="N134" s="15">
        <v>919680.38</v>
      </c>
      <c r="O134" s="15">
        <v>13179.96</v>
      </c>
      <c r="P134" s="15">
        <v>2671225</v>
      </c>
      <c r="Q134" s="15">
        <f t="shared" si="8"/>
        <v>3604085.34</v>
      </c>
      <c r="R134" s="15">
        <v>9577.01</v>
      </c>
      <c r="S134" s="16">
        <f t="shared" si="6"/>
        <v>12.154439814342673</v>
      </c>
    </row>
    <row r="135" spans="1:19" ht="24.75" customHeight="1">
      <c r="A135" s="9">
        <v>3904</v>
      </c>
      <c r="B135" s="10" t="s">
        <v>206</v>
      </c>
      <c r="C135" s="10" t="s">
        <v>207</v>
      </c>
      <c r="D135" s="12">
        <v>80486745</v>
      </c>
      <c r="E135" s="12">
        <v>1411.22</v>
      </c>
      <c r="F135" s="13">
        <v>25</v>
      </c>
      <c r="G135" s="13">
        <v>0</v>
      </c>
      <c r="H135" s="13">
        <v>1.3</v>
      </c>
      <c r="I135" s="14">
        <f t="shared" si="7"/>
        <v>0</v>
      </c>
      <c r="J135" s="15"/>
      <c r="K135" s="15"/>
      <c r="L135" s="15"/>
      <c r="M135" s="14">
        <v>0</v>
      </c>
      <c r="N135" s="15">
        <v>274572.22</v>
      </c>
      <c r="O135" s="15">
        <v>111782.83</v>
      </c>
      <c r="P135" s="15">
        <v>620000</v>
      </c>
      <c r="Q135" s="15">
        <f t="shared" si="8"/>
        <v>1006355.05</v>
      </c>
      <c r="R135" s="14">
        <v>0</v>
      </c>
      <c r="S135" s="16">
        <f t="shared" si="6"/>
        <v>1.250336375262784</v>
      </c>
    </row>
    <row r="136" spans="1:19" ht="24.75" customHeight="1">
      <c r="A136" s="9">
        <v>4003</v>
      </c>
      <c r="B136" s="10" t="s">
        <v>208</v>
      </c>
      <c r="C136" s="10" t="s">
        <v>209</v>
      </c>
      <c r="D136" s="12">
        <v>78065698</v>
      </c>
      <c r="E136" s="12">
        <v>1739.5</v>
      </c>
      <c r="F136" s="13">
        <v>25</v>
      </c>
      <c r="G136" s="13">
        <v>0</v>
      </c>
      <c r="H136" s="13">
        <v>12</v>
      </c>
      <c r="I136" s="14">
        <f t="shared" si="7"/>
        <v>0</v>
      </c>
      <c r="J136" s="15"/>
      <c r="K136" s="15"/>
      <c r="L136" s="15"/>
      <c r="M136" s="14">
        <v>0</v>
      </c>
      <c r="N136" s="15">
        <v>32382.1</v>
      </c>
      <c r="O136" s="15">
        <v>41876.26</v>
      </c>
      <c r="P136" s="15">
        <v>9740000</v>
      </c>
      <c r="Q136" s="15">
        <f t="shared" si="8"/>
        <v>9814258.36</v>
      </c>
      <c r="R136" s="14">
        <v>0</v>
      </c>
      <c r="S136" s="16">
        <f t="shared" si="6"/>
        <v>12.571793516788896</v>
      </c>
    </row>
    <row r="137" spans="1:19" ht="24.75" customHeight="1">
      <c r="A137" s="9">
        <v>4101</v>
      </c>
      <c r="B137" s="10" t="s">
        <v>210</v>
      </c>
      <c r="C137" s="10" t="s">
        <v>211</v>
      </c>
      <c r="D137" s="12">
        <v>211256689</v>
      </c>
      <c r="E137" s="12">
        <v>1668.82</v>
      </c>
      <c r="F137" s="13">
        <v>25</v>
      </c>
      <c r="G137" s="13">
        <v>0</v>
      </c>
      <c r="H137" s="13">
        <v>10.7</v>
      </c>
      <c r="I137" s="14">
        <f t="shared" si="7"/>
        <v>0</v>
      </c>
      <c r="J137" s="15"/>
      <c r="K137" s="15"/>
      <c r="L137" s="15"/>
      <c r="M137" s="15">
        <v>312110.12</v>
      </c>
      <c r="N137" s="15">
        <v>194249</v>
      </c>
      <c r="O137" s="14">
        <v>0</v>
      </c>
      <c r="P137" s="15">
        <v>9580000</v>
      </c>
      <c r="Q137" s="15">
        <f t="shared" si="8"/>
        <v>10086359.12</v>
      </c>
      <c r="R137" s="15">
        <v>92995.58</v>
      </c>
      <c r="S137" s="16">
        <f t="shared" si="6"/>
        <v>4.730436507030554</v>
      </c>
    </row>
    <row r="138" spans="1:19" ht="24.75" customHeight="1">
      <c r="A138" s="9">
        <v>4102</v>
      </c>
      <c r="B138" s="10" t="s">
        <v>210</v>
      </c>
      <c r="C138" s="10" t="s">
        <v>212</v>
      </c>
      <c r="D138" s="12">
        <v>33837116</v>
      </c>
      <c r="E138" s="12">
        <v>520.08</v>
      </c>
      <c r="F138" s="13">
        <v>28</v>
      </c>
      <c r="G138" s="13">
        <v>0</v>
      </c>
      <c r="H138" s="13">
        <v>7.5</v>
      </c>
      <c r="I138" s="14">
        <f t="shared" si="7"/>
        <v>60000</v>
      </c>
      <c r="J138" s="15"/>
      <c r="K138" s="15">
        <v>60000</v>
      </c>
      <c r="L138" s="15"/>
      <c r="M138" s="14">
        <v>0</v>
      </c>
      <c r="N138" s="15">
        <v>24195.46</v>
      </c>
      <c r="O138" s="15">
        <v>571995.81</v>
      </c>
      <c r="P138" s="15">
        <v>1690000</v>
      </c>
      <c r="Q138" s="15">
        <f t="shared" si="8"/>
        <v>2346191.27</v>
      </c>
      <c r="R138" s="14">
        <v>0</v>
      </c>
      <c r="S138" s="16">
        <f t="shared" si="6"/>
        <v>6.933780260705434</v>
      </c>
    </row>
    <row r="139" spans="1:19" ht="24.75" customHeight="1">
      <c r="A139" s="9">
        <v>4201</v>
      </c>
      <c r="B139" s="10" t="s">
        <v>213</v>
      </c>
      <c r="C139" s="10" t="s">
        <v>214</v>
      </c>
      <c r="D139" s="12">
        <v>81343619</v>
      </c>
      <c r="E139" s="12">
        <v>1473.28</v>
      </c>
      <c r="F139" s="13">
        <v>25</v>
      </c>
      <c r="G139" s="13">
        <v>0</v>
      </c>
      <c r="H139" s="13">
        <v>15.2</v>
      </c>
      <c r="I139" s="14">
        <f t="shared" si="7"/>
        <v>0</v>
      </c>
      <c r="J139" s="15"/>
      <c r="K139" s="15"/>
      <c r="L139" s="15"/>
      <c r="M139" s="14">
        <v>0</v>
      </c>
      <c r="N139" s="15">
        <v>1052311.61</v>
      </c>
      <c r="O139" s="14">
        <v>0</v>
      </c>
      <c r="P139" s="15">
        <v>14275000</v>
      </c>
      <c r="Q139" s="15">
        <f t="shared" si="8"/>
        <v>15327311.61</v>
      </c>
      <c r="R139" s="15">
        <v>52311.61</v>
      </c>
      <c r="S139" s="16">
        <f t="shared" si="6"/>
        <v>18.778362934651334</v>
      </c>
    </row>
    <row r="140" spans="1:19" ht="24.75" customHeight="1">
      <c r="A140" s="9">
        <v>4202</v>
      </c>
      <c r="B140" s="10" t="s">
        <v>213</v>
      </c>
      <c r="C140" s="10" t="s">
        <v>215</v>
      </c>
      <c r="D140" s="12">
        <v>21249172</v>
      </c>
      <c r="E140" s="12">
        <v>519.99</v>
      </c>
      <c r="F140" s="13">
        <v>25</v>
      </c>
      <c r="G140" s="13">
        <v>0</v>
      </c>
      <c r="H140" s="13">
        <v>10</v>
      </c>
      <c r="I140" s="14">
        <f t="shared" si="7"/>
        <v>0</v>
      </c>
      <c r="J140" s="15"/>
      <c r="K140" s="15"/>
      <c r="L140" s="15"/>
      <c r="M140" s="14">
        <v>0</v>
      </c>
      <c r="N140" s="15">
        <v>77612.84</v>
      </c>
      <c r="O140" s="15">
        <v>17649.26</v>
      </c>
      <c r="P140" s="15">
        <v>1765000</v>
      </c>
      <c r="Q140" s="15">
        <f t="shared" si="8"/>
        <v>1860262.1</v>
      </c>
      <c r="R140" s="14">
        <v>0</v>
      </c>
      <c r="S140" s="16">
        <f t="shared" si="6"/>
        <v>8.754515705364895</v>
      </c>
    </row>
    <row r="141" spans="1:19" ht="24.75" customHeight="1">
      <c r="A141" s="9">
        <v>4203</v>
      </c>
      <c r="B141" s="10" t="s">
        <v>213</v>
      </c>
      <c r="C141" s="10" t="s">
        <v>216</v>
      </c>
      <c r="D141" s="12">
        <v>59220292</v>
      </c>
      <c r="E141" s="12">
        <v>1143.58</v>
      </c>
      <c r="F141" s="13">
        <v>25</v>
      </c>
      <c r="G141" s="13">
        <v>0</v>
      </c>
      <c r="H141" s="13">
        <v>13</v>
      </c>
      <c r="I141" s="14">
        <f t="shared" si="7"/>
        <v>0</v>
      </c>
      <c r="J141" s="15"/>
      <c r="K141" s="15"/>
      <c r="L141" s="15"/>
      <c r="M141" s="14">
        <v>0</v>
      </c>
      <c r="N141" s="15">
        <v>117693.72</v>
      </c>
      <c r="O141" s="15">
        <v>61651.98</v>
      </c>
      <c r="P141" s="15">
        <v>9314000</v>
      </c>
      <c r="Q141" s="15">
        <f t="shared" si="8"/>
        <v>9493345.7</v>
      </c>
      <c r="R141" s="15">
        <v>100194.17</v>
      </c>
      <c r="S141" s="16">
        <f t="shared" si="6"/>
        <v>15.861373209709942</v>
      </c>
    </row>
    <row r="142" spans="1:19" ht="24.75" customHeight="1">
      <c r="A142" s="9">
        <v>4204</v>
      </c>
      <c r="B142" s="10" t="s">
        <v>213</v>
      </c>
      <c r="C142" s="10" t="s">
        <v>217</v>
      </c>
      <c r="D142" s="12">
        <v>25494180</v>
      </c>
      <c r="E142" s="12">
        <v>392.16</v>
      </c>
      <c r="F142" s="13">
        <v>25</v>
      </c>
      <c r="G142" s="13">
        <v>0</v>
      </c>
      <c r="H142" s="13">
        <v>9.23</v>
      </c>
      <c r="I142" s="14">
        <f t="shared" si="7"/>
        <v>86581</v>
      </c>
      <c r="J142" s="15"/>
      <c r="K142" s="15">
        <v>34898</v>
      </c>
      <c r="L142" s="15">
        <v>51683</v>
      </c>
      <c r="M142" s="14">
        <v>0</v>
      </c>
      <c r="N142" s="15">
        <v>45303.58</v>
      </c>
      <c r="O142" s="14">
        <v>0</v>
      </c>
      <c r="P142" s="15">
        <v>1195000</v>
      </c>
      <c r="Q142" s="15">
        <f t="shared" si="8"/>
        <v>1326884.58</v>
      </c>
      <c r="R142" s="14">
        <v>0</v>
      </c>
      <c r="S142" s="16">
        <f t="shared" si="6"/>
        <v>5.204656827558289</v>
      </c>
    </row>
    <row r="143" spans="1:19" ht="24.75" customHeight="1">
      <c r="A143" s="9">
        <v>4301</v>
      </c>
      <c r="B143" s="10" t="s">
        <v>218</v>
      </c>
      <c r="C143" s="10" t="s">
        <v>219</v>
      </c>
      <c r="D143" s="12">
        <v>92721740</v>
      </c>
      <c r="E143" s="12">
        <v>1844.89</v>
      </c>
      <c r="F143" s="13">
        <v>25.16</v>
      </c>
      <c r="G143" s="13">
        <v>0</v>
      </c>
      <c r="H143" s="13">
        <v>15.24</v>
      </c>
      <c r="I143" s="14">
        <f t="shared" si="7"/>
        <v>0</v>
      </c>
      <c r="J143" s="15"/>
      <c r="K143" s="15"/>
      <c r="L143" s="15"/>
      <c r="M143" s="14">
        <v>0</v>
      </c>
      <c r="N143" s="15">
        <v>42803.75</v>
      </c>
      <c r="O143" s="15">
        <v>141175.2</v>
      </c>
      <c r="P143" s="15">
        <v>16060000</v>
      </c>
      <c r="Q143" s="15">
        <f t="shared" si="8"/>
        <v>16243978.95</v>
      </c>
      <c r="R143" s="14">
        <v>0</v>
      </c>
      <c r="S143" s="16">
        <f t="shared" si="6"/>
        <v>17.51906181872773</v>
      </c>
    </row>
    <row r="144" spans="1:19" ht="24.75" customHeight="1">
      <c r="A144" s="9">
        <v>4302</v>
      </c>
      <c r="B144" s="10" t="s">
        <v>218</v>
      </c>
      <c r="C144" s="10" t="s">
        <v>220</v>
      </c>
      <c r="D144" s="12">
        <v>47491900</v>
      </c>
      <c r="E144" s="12">
        <v>923.28</v>
      </c>
      <c r="F144" s="13">
        <v>27</v>
      </c>
      <c r="G144" s="13">
        <v>0</v>
      </c>
      <c r="H144" s="13">
        <v>14</v>
      </c>
      <c r="I144" s="14">
        <f t="shared" si="7"/>
        <v>0</v>
      </c>
      <c r="J144" s="15"/>
      <c r="K144" s="15"/>
      <c r="L144" s="15"/>
      <c r="M144" s="14">
        <v>0</v>
      </c>
      <c r="N144" s="15">
        <v>55047.41</v>
      </c>
      <c r="O144" s="15">
        <v>17286.31</v>
      </c>
      <c r="P144" s="15">
        <v>3645000</v>
      </c>
      <c r="Q144" s="15">
        <f t="shared" si="8"/>
        <v>3717333.72</v>
      </c>
      <c r="R144" s="14">
        <v>0</v>
      </c>
      <c r="S144" s="16">
        <f t="shared" si="6"/>
        <v>7.82730048703042</v>
      </c>
    </row>
    <row r="145" spans="1:19" ht="24.75" customHeight="1">
      <c r="A145" s="9">
        <v>4303</v>
      </c>
      <c r="B145" s="10" t="s">
        <v>218</v>
      </c>
      <c r="C145" s="10" t="s">
        <v>221</v>
      </c>
      <c r="D145" s="12">
        <v>49966578</v>
      </c>
      <c r="E145" s="12">
        <v>743.74</v>
      </c>
      <c r="F145" s="13">
        <v>25</v>
      </c>
      <c r="G145" s="13">
        <v>0</v>
      </c>
      <c r="H145" s="13">
        <v>8</v>
      </c>
      <c r="I145" s="14">
        <f t="shared" si="7"/>
        <v>0</v>
      </c>
      <c r="J145" s="15"/>
      <c r="K145" s="15"/>
      <c r="L145" s="15"/>
      <c r="M145" s="15">
        <v>33295.65</v>
      </c>
      <c r="N145" s="15">
        <v>11549.27</v>
      </c>
      <c r="O145" s="15">
        <v>515570.69</v>
      </c>
      <c r="P145" s="15">
        <v>3950000</v>
      </c>
      <c r="Q145" s="15">
        <f t="shared" si="8"/>
        <v>4510415.61</v>
      </c>
      <c r="R145" s="14">
        <v>0</v>
      </c>
      <c r="S145" s="16">
        <f t="shared" si="6"/>
        <v>9.026865137732667</v>
      </c>
    </row>
    <row r="146" spans="1:19" ht="24.75" customHeight="1">
      <c r="A146" s="9">
        <v>4304</v>
      </c>
      <c r="B146" s="10" t="s">
        <v>218</v>
      </c>
      <c r="C146" s="10" t="s">
        <v>222</v>
      </c>
      <c r="D146" s="12">
        <v>390243095</v>
      </c>
      <c r="E146" s="12">
        <v>8466.72</v>
      </c>
      <c r="F146" s="13">
        <v>25</v>
      </c>
      <c r="G146" s="13">
        <v>0</v>
      </c>
      <c r="H146" s="13">
        <v>11</v>
      </c>
      <c r="I146" s="14">
        <f t="shared" si="7"/>
        <v>0</v>
      </c>
      <c r="J146" s="15"/>
      <c r="K146" s="15"/>
      <c r="L146" s="15"/>
      <c r="M146" s="14">
        <v>0</v>
      </c>
      <c r="N146" s="14">
        <v>0</v>
      </c>
      <c r="O146" s="15">
        <v>250000</v>
      </c>
      <c r="P146" s="15">
        <v>40700000</v>
      </c>
      <c r="Q146" s="15">
        <f t="shared" si="8"/>
        <v>40950000</v>
      </c>
      <c r="R146" s="14">
        <v>0</v>
      </c>
      <c r="S146" s="16">
        <f t="shared" si="6"/>
        <v>10.49345921162295</v>
      </c>
    </row>
    <row r="147" spans="1:19" ht="24.75" customHeight="1">
      <c r="A147" s="9">
        <v>4401</v>
      </c>
      <c r="B147" s="10" t="s">
        <v>223</v>
      </c>
      <c r="C147" s="10" t="s">
        <v>224</v>
      </c>
      <c r="D147" s="12">
        <v>104538030</v>
      </c>
      <c r="E147" s="12">
        <v>2483.78</v>
      </c>
      <c r="F147" s="13">
        <v>25</v>
      </c>
      <c r="G147" s="13">
        <v>0</v>
      </c>
      <c r="H147" s="13">
        <v>7.1</v>
      </c>
      <c r="I147" s="14">
        <f t="shared" si="7"/>
        <v>0</v>
      </c>
      <c r="J147" s="15"/>
      <c r="K147" s="15"/>
      <c r="L147" s="15"/>
      <c r="M147" s="14">
        <v>0</v>
      </c>
      <c r="N147" s="15">
        <v>132570.98</v>
      </c>
      <c r="O147" s="14">
        <v>0</v>
      </c>
      <c r="P147" s="15">
        <v>6095000</v>
      </c>
      <c r="Q147" s="15">
        <f t="shared" si="8"/>
        <v>6227570.98</v>
      </c>
      <c r="R147" s="15">
        <v>13000.02</v>
      </c>
      <c r="S147" s="16">
        <f t="shared" si="6"/>
        <v>5.94479440639928</v>
      </c>
    </row>
    <row r="148" spans="1:19" ht="24.75" customHeight="1">
      <c r="A148" s="9">
        <v>4401</v>
      </c>
      <c r="B148" s="10" t="s">
        <v>223</v>
      </c>
      <c r="C148" s="10" t="s">
        <v>225</v>
      </c>
      <c r="D148" s="12">
        <v>13707050</v>
      </c>
      <c r="E148" s="12"/>
      <c r="F148" s="13">
        <v>25</v>
      </c>
      <c r="G148" s="13">
        <v>0</v>
      </c>
      <c r="H148" s="13">
        <v>8.51</v>
      </c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6"/>
    </row>
    <row r="149" spans="1:19" ht="24.75" customHeight="1">
      <c r="A149" s="9">
        <v>4501</v>
      </c>
      <c r="B149" s="10" t="s">
        <v>226</v>
      </c>
      <c r="C149" s="10" t="s">
        <v>227</v>
      </c>
      <c r="D149" s="12">
        <v>75703726</v>
      </c>
      <c r="E149" s="12">
        <v>909.39</v>
      </c>
      <c r="F149" s="13">
        <v>30.8</v>
      </c>
      <c r="G149" s="13">
        <v>0</v>
      </c>
      <c r="H149" s="13">
        <v>3.1</v>
      </c>
      <c r="I149" s="14">
        <f t="shared" si="7"/>
        <v>47566.16</v>
      </c>
      <c r="J149" s="15">
        <v>47566.16</v>
      </c>
      <c r="K149" s="15"/>
      <c r="L149" s="15"/>
      <c r="M149" s="15">
        <v>71701.81</v>
      </c>
      <c r="N149" s="15">
        <v>4861.17</v>
      </c>
      <c r="O149" s="15">
        <v>200000</v>
      </c>
      <c r="P149" s="15">
        <v>2445000</v>
      </c>
      <c r="Q149" s="15">
        <f t="shared" si="8"/>
        <v>2769129.14</v>
      </c>
      <c r="R149" s="14">
        <v>0</v>
      </c>
      <c r="S149" s="16">
        <f t="shared" si="6"/>
        <v>3.657850526406058</v>
      </c>
    </row>
    <row r="150" spans="1:19" ht="24.75" customHeight="1">
      <c r="A150" s="9">
        <v>4502</v>
      </c>
      <c r="B150" s="10" t="s">
        <v>226</v>
      </c>
      <c r="C150" s="10" t="s">
        <v>228</v>
      </c>
      <c r="D150" s="12">
        <v>47919372</v>
      </c>
      <c r="E150" s="12">
        <v>931.84</v>
      </c>
      <c r="F150" s="13">
        <v>25</v>
      </c>
      <c r="G150" s="13">
        <v>0</v>
      </c>
      <c r="H150" s="13">
        <v>9.08</v>
      </c>
      <c r="I150" s="14">
        <f t="shared" si="7"/>
        <v>0</v>
      </c>
      <c r="J150" s="15"/>
      <c r="K150" s="15"/>
      <c r="L150" s="15"/>
      <c r="M150" s="14">
        <v>0</v>
      </c>
      <c r="N150" s="14">
        <v>0</v>
      </c>
      <c r="O150" s="15">
        <v>45942.62</v>
      </c>
      <c r="P150" s="15">
        <v>2715000</v>
      </c>
      <c r="Q150" s="15">
        <f t="shared" si="8"/>
        <v>2760942.62</v>
      </c>
      <c r="R150" s="15">
        <v>45942.62</v>
      </c>
      <c r="S150" s="16">
        <f t="shared" si="6"/>
        <v>5.6657670722395945</v>
      </c>
    </row>
    <row r="151" spans="1:19" ht="24.75" customHeight="1">
      <c r="A151" s="9">
        <v>4602</v>
      </c>
      <c r="B151" s="10" t="s">
        <v>229</v>
      </c>
      <c r="C151" s="10" t="s">
        <v>230</v>
      </c>
      <c r="D151" s="12">
        <v>25695651</v>
      </c>
      <c r="E151" s="12">
        <v>980.56</v>
      </c>
      <c r="F151" s="13">
        <v>25</v>
      </c>
      <c r="G151" s="13">
        <v>0</v>
      </c>
      <c r="H151" s="13">
        <v>22</v>
      </c>
      <c r="I151" s="14">
        <f t="shared" si="7"/>
        <v>0</v>
      </c>
      <c r="J151" s="15"/>
      <c r="K151" s="15"/>
      <c r="L151" s="15"/>
      <c r="M151" s="14">
        <v>0</v>
      </c>
      <c r="N151" s="14">
        <v>0</v>
      </c>
      <c r="O151" s="14">
        <v>0</v>
      </c>
      <c r="P151" s="15">
        <v>6475000</v>
      </c>
      <c r="Q151" s="15">
        <f t="shared" si="8"/>
        <v>6475000</v>
      </c>
      <c r="R151" s="14">
        <v>0</v>
      </c>
      <c r="S151" s="16">
        <f t="shared" si="6"/>
        <v>25.19881671805085</v>
      </c>
    </row>
    <row r="152" spans="1:19" ht="24.75" customHeight="1">
      <c r="A152" s="9">
        <v>4603</v>
      </c>
      <c r="B152" s="10" t="s">
        <v>231</v>
      </c>
      <c r="C152" s="10" t="s">
        <v>232</v>
      </c>
      <c r="D152" s="12">
        <v>36106345</v>
      </c>
      <c r="E152" s="12">
        <v>1005.67</v>
      </c>
      <c r="F152" s="13">
        <v>25.1</v>
      </c>
      <c r="G152" s="13">
        <v>0</v>
      </c>
      <c r="H152" s="13">
        <v>23.9</v>
      </c>
      <c r="I152" s="14">
        <f t="shared" si="7"/>
        <v>0</v>
      </c>
      <c r="J152" s="15"/>
      <c r="K152" s="15"/>
      <c r="L152" s="15"/>
      <c r="M152" s="15">
        <v>105031.15</v>
      </c>
      <c r="N152" s="15">
        <v>600000</v>
      </c>
      <c r="O152" s="15">
        <v>230881.4</v>
      </c>
      <c r="P152" s="15">
        <v>5205000</v>
      </c>
      <c r="Q152" s="15">
        <f t="shared" si="8"/>
        <v>6140912.55</v>
      </c>
      <c r="R152" s="14">
        <v>0</v>
      </c>
      <c r="S152" s="16">
        <f t="shared" si="6"/>
        <v>17.00784875899236</v>
      </c>
    </row>
    <row r="153" spans="1:19" ht="24.75" customHeight="1">
      <c r="A153" s="9">
        <v>4605</v>
      </c>
      <c r="B153" s="10" t="s">
        <v>229</v>
      </c>
      <c r="C153" s="10" t="s">
        <v>233</v>
      </c>
      <c r="D153" s="12">
        <v>281392156</v>
      </c>
      <c r="E153" s="12">
        <v>4542.02</v>
      </c>
      <c r="F153" s="13">
        <v>25</v>
      </c>
      <c r="G153" s="13">
        <v>0</v>
      </c>
      <c r="H153" s="13">
        <v>13.9</v>
      </c>
      <c r="I153" s="14">
        <f t="shared" si="7"/>
        <v>0</v>
      </c>
      <c r="J153" s="15"/>
      <c r="K153" s="15"/>
      <c r="L153" s="15"/>
      <c r="M153" s="14">
        <v>0</v>
      </c>
      <c r="N153" s="15">
        <v>16351.81</v>
      </c>
      <c r="O153" s="15">
        <v>72942.65</v>
      </c>
      <c r="P153" s="15">
        <v>23570000</v>
      </c>
      <c r="Q153" s="15">
        <f t="shared" si="8"/>
        <v>23659294.46</v>
      </c>
      <c r="R153" s="14">
        <v>0</v>
      </c>
      <c r="S153" s="16">
        <f t="shared" si="6"/>
        <v>8.407943844745978</v>
      </c>
    </row>
    <row r="154" spans="1:19" ht="24.75" customHeight="1">
      <c r="A154" s="9">
        <v>4701</v>
      </c>
      <c r="B154" s="10" t="s">
        <v>234</v>
      </c>
      <c r="C154" s="10" t="s">
        <v>235</v>
      </c>
      <c r="D154" s="12">
        <v>80451576</v>
      </c>
      <c r="E154" s="12">
        <v>410.96</v>
      </c>
      <c r="F154" s="13">
        <v>25</v>
      </c>
      <c r="G154" s="13">
        <v>0</v>
      </c>
      <c r="H154" s="13">
        <v>9</v>
      </c>
      <c r="I154" s="14">
        <f t="shared" si="7"/>
        <v>0</v>
      </c>
      <c r="J154" s="15"/>
      <c r="K154" s="15"/>
      <c r="L154" s="15"/>
      <c r="M154" s="14">
        <v>0</v>
      </c>
      <c r="N154" s="15">
        <v>35724.67</v>
      </c>
      <c r="O154" s="14">
        <v>0</v>
      </c>
      <c r="P154" s="15">
        <v>2800000</v>
      </c>
      <c r="Q154" s="15">
        <f t="shared" si="8"/>
        <v>2835724.67</v>
      </c>
      <c r="R154" s="15">
        <v>15222.65</v>
      </c>
      <c r="S154" s="16">
        <f t="shared" si="6"/>
        <v>3.5058381205608704</v>
      </c>
    </row>
    <row r="155" spans="1:19" ht="24.75" customHeight="1">
      <c r="A155" s="9">
        <v>4702</v>
      </c>
      <c r="B155" s="10" t="s">
        <v>234</v>
      </c>
      <c r="C155" s="10" t="s">
        <v>236</v>
      </c>
      <c r="D155" s="12">
        <v>145969009</v>
      </c>
      <c r="E155" s="12">
        <v>3094.85</v>
      </c>
      <c r="F155" s="13">
        <v>25</v>
      </c>
      <c r="G155" s="13">
        <v>0</v>
      </c>
      <c r="H155" s="13">
        <v>8.39</v>
      </c>
      <c r="I155" s="14">
        <f t="shared" si="7"/>
        <v>0</v>
      </c>
      <c r="J155" s="15"/>
      <c r="K155" s="15"/>
      <c r="L155" s="15"/>
      <c r="M155" s="14">
        <v>0</v>
      </c>
      <c r="N155" s="14">
        <v>0</v>
      </c>
      <c r="O155" s="14">
        <v>0</v>
      </c>
      <c r="P155" s="15">
        <v>16250000</v>
      </c>
      <c r="Q155" s="15">
        <f t="shared" si="8"/>
        <v>16250000</v>
      </c>
      <c r="R155" s="14">
        <v>0</v>
      </c>
      <c r="S155" s="16">
        <f t="shared" si="6"/>
        <v>11.132500050061997</v>
      </c>
    </row>
    <row r="156" spans="1:19" ht="24.75" customHeight="1">
      <c r="A156" s="9">
        <v>4706</v>
      </c>
      <c r="B156" s="10" t="s">
        <v>234</v>
      </c>
      <c r="C156" s="10" t="s">
        <v>237</v>
      </c>
      <c r="D156" s="12">
        <v>56188765</v>
      </c>
      <c r="E156" s="12">
        <v>1290.78</v>
      </c>
      <c r="F156" s="13">
        <v>26.6</v>
      </c>
      <c r="G156" s="13">
        <v>0</v>
      </c>
      <c r="H156" s="13">
        <v>9.4</v>
      </c>
      <c r="I156" s="14">
        <f t="shared" si="7"/>
        <v>205451</v>
      </c>
      <c r="J156" s="15"/>
      <c r="K156" s="15"/>
      <c r="L156" s="15">
        <v>205451</v>
      </c>
      <c r="M156" s="15">
        <v>8092.47</v>
      </c>
      <c r="N156" s="15">
        <v>84161.56</v>
      </c>
      <c r="O156" s="15">
        <v>338247</v>
      </c>
      <c r="P156" s="15">
        <v>6370000</v>
      </c>
      <c r="Q156" s="15">
        <f t="shared" si="8"/>
        <v>7005952.03</v>
      </c>
      <c r="R156" s="15">
        <v>84161.56</v>
      </c>
      <c r="S156" s="16">
        <f t="shared" si="6"/>
        <v>12.318815816649469</v>
      </c>
    </row>
    <row r="157" spans="1:19" ht="24.75" customHeight="1">
      <c r="A157" s="9">
        <v>4708</v>
      </c>
      <c r="B157" s="10" t="s">
        <v>234</v>
      </c>
      <c r="C157" s="10" t="s">
        <v>238</v>
      </c>
      <c r="D157" s="12">
        <v>47326365</v>
      </c>
      <c r="E157" s="12">
        <v>1453.08</v>
      </c>
      <c r="F157" s="13">
        <v>30</v>
      </c>
      <c r="G157" s="13">
        <v>0</v>
      </c>
      <c r="H157" s="13">
        <v>0</v>
      </c>
      <c r="I157" s="14">
        <f t="shared" si="7"/>
        <v>0</v>
      </c>
      <c r="J157" s="15"/>
      <c r="K157" s="15"/>
      <c r="L157" s="15"/>
      <c r="M157" s="14">
        <v>0</v>
      </c>
      <c r="N157" s="14">
        <v>0</v>
      </c>
      <c r="O157" s="14">
        <v>0</v>
      </c>
      <c r="P157" s="14">
        <v>0</v>
      </c>
      <c r="Q157" s="15">
        <f t="shared" si="8"/>
        <v>0</v>
      </c>
      <c r="R157" s="14">
        <v>0</v>
      </c>
      <c r="S157" s="16">
        <f t="shared" si="6"/>
        <v>0</v>
      </c>
    </row>
    <row r="158" spans="1:19" ht="24.75" customHeight="1">
      <c r="A158" s="9">
        <v>4712</v>
      </c>
      <c r="B158" s="10" t="s">
        <v>234</v>
      </c>
      <c r="C158" s="10" t="s">
        <v>239</v>
      </c>
      <c r="D158" s="12">
        <v>34844999</v>
      </c>
      <c r="E158" s="12">
        <v>1021.92</v>
      </c>
      <c r="F158" s="13">
        <v>25</v>
      </c>
      <c r="G158" s="13">
        <v>0</v>
      </c>
      <c r="H158" s="13">
        <v>6.1</v>
      </c>
      <c r="I158" s="14">
        <f t="shared" si="7"/>
        <v>0</v>
      </c>
      <c r="J158" s="15"/>
      <c r="K158" s="15"/>
      <c r="L158" s="15"/>
      <c r="M158" s="14">
        <v>0</v>
      </c>
      <c r="N158" s="15">
        <v>57028.36</v>
      </c>
      <c r="O158" s="14">
        <v>0</v>
      </c>
      <c r="P158" s="15">
        <v>1290000</v>
      </c>
      <c r="Q158" s="15">
        <f t="shared" si="8"/>
        <v>1347028.36</v>
      </c>
      <c r="R158" s="14">
        <v>0</v>
      </c>
      <c r="S158" s="16">
        <f t="shared" si="6"/>
        <v>3.8657724168681997</v>
      </c>
    </row>
    <row r="159" spans="1:19" ht="24.75" customHeight="1">
      <c r="A159" s="9">
        <v>4713</v>
      </c>
      <c r="B159" s="10" t="s">
        <v>234</v>
      </c>
      <c r="C159" s="10" t="s">
        <v>240</v>
      </c>
      <c r="D159" s="12">
        <v>63345298</v>
      </c>
      <c r="E159" s="12">
        <v>1589.76</v>
      </c>
      <c r="F159" s="13">
        <v>25</v>
      </c>
      <c r="G159" s="13">
        <v>0</v>
      </c>
      <c r="H159" s="13">
        <v>10.3</v>
      </c>
      <c r="I159" s="14">
        <f t="shared" si="7"/>
        <v>0</v>
      </c>
      <c r="J159" s="15"/>
      <c r="K159" s="15"/>
      <c r="L159" s="15"/>
      <c r="M159" s="14">
        <v>0</v>
      </c>
      <c r="N159" s="14">
        <v>0</v>
      </c>
      <c r="O159" s="14">
        <v>0</v>
      </c>
      <c r="P159" s="15">
        <v>4620000</v>
      </c>
      <c r="Q159" s="15">
        <f t="shared" si="8"/>
        <v>4620000</v>
      </c>
      <c r="R159" s="14">
        <v>0</v>
      </c>
      <c r="S159" s="16">
        <f t="shared" si="6"/>
        <v>7.293359011429704</v>
      </c>
    </row>
    <row r="160" spans="1:19" ht="24.75" customHeight="1">
      <c r="A160" s="9">
        <v>4801</v>
      </c>
      <c r="B160" s="10" t="s">
        <v>241</v>
      </c>
      <c r="C160" s="10" t="s">
        <v>242</v>
      </c>
      <c r="D160" s="12">
        <v>49712562</v>
      </c>
      <c r="E160" s="12">
        <v>924.03</v>
      </c>
      <c r="F160" s="13">
        <v>25</v>
      </c>
      <c r="G160" s="13">
        <v>0</v>
      </c>
      <c r="H160" s="13">
        <v>10.9</v>
      </c>
      <c r="I160" s="14">
        <f t="shared" si="7"/>
        <v>0</v>
      </c>
      <c r="J160" s="15"/>
      <c r="K160" s="15"/>
      <c r="L160" s="15"/>
      <c r="M160" s="14">
        <v>0</v>
      </c>
      <c r="N160" s="14">
        <v>0</v>
      </c>
      <c r="O160" s="14">
        <v>0</v>
      </c>
      <c r="P160" s="15">
        <v>2110000</v>
      </c>
      <c r="Q160" s="15">
        <f t="shared" si="8"/>
        <v>2110000</v>
      </c>
      <c r="R160" s="14">
        <v>0</v>
      </c>
      <c r="S160" s="16">
        <f t="shared" si="6"/>
        <v>4.24440003715761</v>
      </c>
    </row>
    <row r="161" spans="1:19" ht="24.75" customHeight="1">
      <c r="A161" s="9">
        <v>4802</v>
      </c>
      <c r="B161" s="10" t="s">
        <v>243</v>
      </c>
      <c r="C161" s="10" t="s">
        <v>244</v>
      </c>
      <c r="D161" s="12">
        <v>24204857</v>
      </c>
      <c r="E161" s="12">
        <v>701.76</v>
      </c>
      <c r="F161" s="13">
        <v>26</v>
      </c>
      <c r="G161" s="13">
        <v>0</v>
      </c>
      <c r="H161" s="13">
        <v>4</v>
      </c>
      <c r="I161" s="14">
        <f t="shared" si="7"/>
        <v>0</v>
      </c>
      <c r="J161" s="15"/>
      <c r="K161" s="15"/>
      <c r="L161" s="15"/>
      <c r="M161" s="14">
        <v>0</v>
      </c>
      <c r="N161" s="15">
        <v>274688.81</v>
      </c>
      <c r="O161" s="15">
        <v>180597.29</v>
      </c>
      <c r="P161" s="15">
        <v>880000</v>
      </c>
      <c r="Q161" s="15">
        <f t="shared" si="8"/>
        <v>1335286.1</v>
      </c>
      <c r="R161" s="15">
        <v>2823.68</v>
      </c>
      <c r="S161" s="16">
        <f t="shared" si="6"/>
        <v>5.5049382031052705</v>
      </c>
    </row>
    <row r="162" spans="1:19" ht="24.75" customHeight="1">
      <c r="A162" s="9">
        <v>4802</v>
      </c>
      <c r="B162" s="10" t="s">
        <v>245</v>
      </c>
      <c r="C162" s="10" t="s">
        <v>246</v>
      </c>
      <c r="D162" s="12">
        <v>19171717</v>
      </c>
      <c r="E162" s="12"/>
      <c r="F162" s="13">
        <v>25</v>
      </c>
      <c r="G162" s="13">
        <v>0</v>
      </c>
      <c r="H162" s="13">
        <v>7</v>
      </c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6"/>
    </row>
    <row r="163" spans="1:19" ht="24.75" customHeight="1">
      <c r="A163" s="9">
        <v>4901</v>
      </c>
      <c r="B163" s="10" t="s">
        <v>247</v>
      </c>
      <c r="C163" s="10" t="s">
        <v>248</v>
      </c>
      <c r="D163" s="12">
        <v>23689517</v>
      </c>
      <c r="E163" s="12">
        <v>587.36</v>
      </c>
      <c r="F163" s="13">
        <v>25</v>
      </c>
      <c r="G163" s="13">
        <v>0</v>
      </c>
      <c r="H163" s="13">
        <v>8.7</v>
      </c>
      <c r="I163" s="14">
        <f t="shared" si="7"/>
        <v>0</v>
      </c>
      <c r="J163" s="15"/>
      <c r="K163" s="15"/>
      <c r="L163" s="15"/>
      <c r="M163" s="15">
        <v>32017.66</v>
      </c>
      <c r="N163" s="15">
        <v>635726.06</v>
      </c>
      <c r="O163" s="15">
        <v>334944.05</v>
      </c>
      <c r="P163" s="15">
        <v>1190000</v>
      </c>
      <c r="Q163" s="15">
        <f t="shared" si="8"/>
        <v>2192687.77</v>
      </c>
      <c r="R163" s="15">
        <v>32017.66</v>
      </c>
      <c r="S163" s="16">
        <f t="shared" si="6"/>
        <v>9.120785831133661</v>
      </c>
    </row>
    <row r="164" spans="1:19" ht="24.75" customHeight="1">
      <c r="A164" s="9">
        <v>4902</v>
      </c>
      <c r="B164" s="10" t="s">
        <v>247</v>
      </c>
      <c r="C164" s="10" t="s">
        <v>249</v>
      </c>
      <c r="D164" s="12">
        <v>49470001</v>
      </c>
      <c r="E164" s="12">
        <v>597.54</v>
      </c>
      <c r="F164" s="13">
        <v>25</v>
      </c>
      <c r="G164" s="13">
        <v>0</v>
      </c>
      <c r="H164" s="13">
        <v>9</v>
      </c>
      <c r="I164" s="14">
        <f t="shared" si="7"/>
        <v>0</v>
      </c>
      <c r="J164" s="15"/>
      <c r="K164" s="15"/>
      <c r="L164" s="15"/>
      <c r="M164" s="14">
        <v>0</v>
      </c>
      <c r="N164" s="14">
        <v>0</v>
      </c>
      <c r="O164" s="15">
        <v>30665.37</v>
      </c>
      <c r="P164" s="15">
        <v>3685000</v>
      </c>
      <c r="Q164" s="15">
        <f t="shared" si="8"/>
        <v>3715665.37</v>
      </c>
      <c r="R164" s="14">
        <v>0</v>
      </c>
      <c r="S164" s="16">
        <f t="shared" si="6"/>
        <v>7.5109466239954195</v>
      </c>
    </row>
    <row r="165" spans="1:19" ht="24.75" customHeight="1">
      <c r="A165" s="9">
        <v>5006</v>
      </c>
      <c r="B165" s="10" t="s">
        <v>250</v>
      </c>
      <c r="C165" s="10" t="s">
        <v>251</v>
      </c>
      <c r="D165" s="12">
        <v>50031455</v>
      </c>
      <c r="E165" s="12">
        <v>1046.57</v>
      </c>
      <c r="F165" s="13">
        <v>25</v>
      </c>
      <c r="G165" s="13">
        <v>0</v>
      </c>
      <c r="H165" s="13">
        <v>10.1</v>
      </c>
      <c r="I165" s="14">
        <f t="shared" si="7"/>
        <v>0</v>
      </c>
      <c r="J165" s="15"/>
      <c r="K165" s="15"/>
      <c r="L165" s="15"/>
      <c r="M165" s="15">
        <v>200000</v>
      </c>
      <c r="N165" s="15">
        <v>29609.64</v>
      </c>
      <c r="O165" s="14">
        <v>0</v>
      </c>
      <c r="P165" s="15">
        <v>5600000</v>
      </c>
      <c r="Q165" s="15">
        <f t="shared" si="8"/>
        <v>5829609.64</v>
      </c>
      <c r="R165" s="14">
        <v>0</v>
      </c>
      <c r="S165" s="16">
        <f t="shared" si="6"/>
        <v>11.651889076581922</v>
      </c>
    </row>
    <row r="166" spans="1:19" ht="24.75" customHeight="1">
      <c r="A166" s="9">
        <v>5008</v>
      </c>
      <c r="B166" s="10" t="s">
        <v>250</v>
      </c>
      <c r="C166" s="10" t="s">
        <v>252</v>
      </c>
      <c r="D166" s="12">
        <v>30316821</v>
      </c>
      <c r="E166" s="12">
        <v>422.99</v>
      </c>
      <c r="F166" s="13">
        <v>25</v>
      </c>
      <c r="G166" s="13">
        <v>0</v>
      </c>
      <c r="H166" s="13">
        <v>9.8</v>
      </c>
      <c r="I166" s="14">
        <f t="shared" si="7"/>
        <v>0</v>
      </c>
      <c r="J166" s="15"/>
      <c r="K166" s="15"/>
      <c r="L166" s="15"/>
      <c r="M166" s="15">
        <v>128750.25</v>
      </c>
      <c r="N166" s="14">
        <v>0</v>
      </c>
      <c r="O166" s="14">
        <v>0</v>
      </c>
      <c r="P166" s="15">
        <v>870000</v>
      </c>
      <c r="Q166" s="15">
        <f t="shared" si="8"/>
        <v>998750.25</v>
      </c>
      <c r="R166" s="14">
        <v>0</v>
      </c>
      <c r="S166" s="16">
        <f t="shared" si="6"/>
        <v>3.2943765772803153</v>
      </c>
    </row>
    <row r="167" spans="1:19" ht="24.75" customHeight="1">
      <c r="A167" s="9">
        <v>5102</v>
      </c>
      <c r="B167" s="10" t="s">
        <v>253</v>
      </c>
      <c r="C167" s="10" t="s">
        <v>254</v>
      </c>
      <c r="D167" s="12">
        <v>46755537</v>
      </c>
      <c r="E167" s="12">
        <v>894.8</v>
      </c>
      <c r="F167" s="13">
        <v>25</v>
      </c>
      <c r="G167" s="13">
        <v>0</v>
      </c>
      <c r="H167" s="13">
        <v>10.9</v>
      </c>
      <c r="I167" s="14">
        <f t="shared" si="7"/>
        <v>53405</v>
      </c>
      <c r="J167" s="15">
        <v>49115</v>
      </c>
      <c r="K167" s="15"/>
      <c r="L167" s="15">
        <v>4290</v>
      </c>
      <c r="M167" s="14">
        <v>0</v>
      </c>
      <c r="N167" s="15">
        <v>716779.52</v>
      </c>
      <c r="O167" s="14">
        <v>0</v>
      </c>
      <c r="P167" s="15">
        <v>2668695</v>
      </c>
      <c r="Q167" s="15">
        <f t="shared" si="8"/>
        <v>3438879.52</v>
      </c>
      <c r="R167" s="15">
        <v>27302.19</v>
      </c>
      <c r="S167" s="16">
        <f t="shared" si="6"/>
        <v>7.296627413347857</v>
      </c>
    </row>
    <row r="168" spans="1:19" ht="24.75" customHeight="1">
      <c r="A168" s="9">
        <v>5106</v>
      </c>
      <c r="B168" s="10" t="s">
        <v>253</v>
      </c>
      <c r="C168" s="10" t="s">
        <v>255</v>
      </c>
      <c r="D168" s="12">
        <v>18282761</v>
      </c>
      <c r="E168" s="12">
        <v>434.64</v>
      </c>
      <c r="F168" s="13">
        <v>25</v>
      </c>
      <c r="G168" s="13">
        <v>0</v>
      </c>
      <c r="H168" s="13">
        <v>8</v>
      </c>
      <c r="I168" s="14">
        <f t="shared" si="7"/>
        <v>54811</v>
      </c>
      <c r="J168" s="15"/>
      <c r="K168" s="15"/>
      <c r="L168" s="15">
        <v>54811</v>
      </c>
      <c r="M168" s="14">
        <v>0</v>
      </c>
      <c r="N168" s="15">
        <v>271882.13</v>
      </c>
      <c r="O168" s="15">
        <v>24641.98</v>
      </c>
      <c r="P168" s="15">
        <v>1535000</v>
      </c>
      <c r="Q168" s="15">
        <f t="shared" si="8"/>
        <v>1886335.1099999999</v>
      </c>
      <c r="R168" s="15">
        <v>29878.74</v>
      </c>
      <c r="S168" s="16">
        <f t="shared" si="6"/>
        <v>10.154135745689613</v>
      </c>
    </row>
    <row r="169" spans="1:19" ht="24.75" customHeight="1">
      <c r="A169" s="9">
        <v>5201</v>
      </c>
      <c r="B169" s="10" t="s">
        <v>256</v>
      </c>
      <c r="C169" s="10" t="s">
        <v>257</v>
      </c>
      <c r="D169" s="12">
        <v>31924070</v>
      </c>
      <c r="E169" s="12">
        <v>651.24</v>
      </c>
      <c r="F169" s="13">
        <v>25</v>
      </c>
      <c r="G169" s="13">
        <v>0</v>
      </c>
      <c r="H169" s="13">
        <v>9.9</v>
      </c>
      <c r="I169" s="14">
        <f t="shared" si="7"/>
        <v>0</v>
      </c>
      <c r="J169" s="15"/>
      <c r="K169" s="15"/>
      <c r="L169" s="15"/>
      <c r="M169" s="15">
        <v>41909.21</v>
      </c>
      <c r="N169" s="14">
        <v>0</v>
      </c>
      <c r="O169" s="15">
        <v>300000</v>
      </c>
      <c r="P169" s="15">
        <v>2925000</v>
      </c>
      <c r="Q169" s="15">
        <f t="shared" si="8"/>
        <v>3266909.21</v>
      </c>
      <c r="R169" s="15">
        <v>341909.21</v>
      </c>
      <c r="S169" s="16">
        <f t="shared" si="6"/>
        <v>9.162365575567275</v>
      </c>
    </row>
    <row r="170" spans="1:19" ht="24.75" customHeight="1">
      <c r="A170" s="9">
        <v>5204</v>
      </c>
      <c r="B170" s="10" t="s">
        <v>256</v>
      </c>
      <c r="C170" s="10" t="s">
        <v>258</v>
      </c>
      <c r="D170" s="12">
        <v>131524514</v>
      </c>
      <c r="E170" s="12">
        <v>2795.17</v>
      </c>
      <c r="F170" s="13">
        <v>25</v>
      </c>
      <c r="G170" s="13">
        <v>0</v>
      </c>
      <c r="H170" s="13">
        <v>9</v>
      </c>
      <c r="I170" s="14">
        <f t="shared" si="7"/>
        <v>0</v>
      </c>
      <c r="J170" s="15"/>
      <c r="K170" s="15"/>
      <c r="L170" s="15"/>
      <c r="M170" s="15">
        <v>45984.29</v>
      </c>
      <c r="N170" s="14">
        <v>0</v>
      </c>
      <c r="O170" s="14">
        <v>0</v>
      </c>
      <c r="P170" s="15">
        <v>14585000</v>
      </c>
      <c r="Q170" s="15">
        <f t="shared" si="8"/>
        <v>14630984.29</v>
      </c>
      <c r="R170" s="15">
        <v>45984.29</v>
      </c>
      <c r="S170" s="16">
        <f t="shared" si="6"/>
        <v>11.089187525908669</v>
      </c>
    </row>
    <row r="171" spans="1:19" ht="24.75" customHeight="1">
      <c r="A171" s="9">
        <v>5205</v>
      </c>
      <c r="B171" s="10" t="s">
        <v>256</v>
      </c>
      <c r="C171" s="10" t="s">
        <v>259</v>
      </c>
      <c r="D171" s="12">
        <v>39124831</v>
      </c>
      <c r="E171" s="12">
        <v>1037.05</v>
      </c>
      <c r="F171" s="13">
        <v>25</v>
      </c>
      <c r="G171" s="13">
        <v>0</v>
      </c>
      <c r="H171" s="13">
        <v>15.2</v>
      </c>
      <c r="I171" s="14">
        <f t="shared" si="7"/>
        <v>0</v>
      </c>
      <c r="J171" s="15"/>
      <c r="K171" s="15"/>
      <c r="L171" s="15"/>
      <c r="M171" s="14">
        <v>0</v>
      </c>
      <c r="N171" s="14">
        <v>0</v>
      </c>
      <c r="O171" s="14">
        <v>0</v>
      </c>
      <c r="P171" s="15">
        <v>4462250</v>
      </c>
      <c r="Q171" s="15">
        <f t="shared" si="8"/>
        <v>4462250</v>
      </c>
      <c r="R171" s="14">
        <v>0</v>
      </c>
      <c r="S171" s="16">
        <f t="shared" si="6"/>
        <v>11.405161085552038</v>
      </c>
    </row>
    <row r="172" spans="1:19" ht="24.75" customHeight="1">
      <c r="A172" s="9">
        <v>5206</v>
      </c>
      <c r="B172" s="10" t="s">
        <v>256</v>
      </c>
      <c r="C172" s="10" t="s">
        <v>260</v>
      </c>
      <c r="D172" s="12">
        <v>30916875</v>
      </c>
      <c r="E172" s="12">
        <v>506.04</v>
      </c>
      <c r="F172" s="13">
        <v>25</v>
      </c>
      <c r="G172" s="13">
        <v>0</v>
      </c>
      <c r="H172" s="13">
        <v>5.2</v>
      </c>
      <c r="I172" s="14">
        <f t="shared" si="7"/>
        <v>17500</v>
      </c>
      <c r="J172" s="15"/>
      <c r="K172" s="15">
        <v>17500</v>
      </c>
      <c r="L172" s="15"/>
      <c r="M172" s="14">
        <v>0</v>
      </c>
      <c r="N172" s="15">
        <v>14989.62</v>
      </c>
      <c r="O172" s="15">
        <v>220000</v>
      </c>
      <c r="P172" s="15">
        <v>430000</v>
      </c>
      <c r="Q172" s="15">
        <f t="shared" si="8"/>
        <v>682489.62</v>
      </c>
      <c r="R172" s="15">
        <v>14989.62</v>
      </c>
      <c r="S172" s="16">
        <f t="shared" si="6"/>
        <v>2.1590151009764083</v>
      </c>
    </row>
    <row r="173" spans="1:19" ht="24.75" customHeight="1">
      <c r="A173" s="9">
        <v>5301</v>
      </c>
      <c r="B173" s="10" t="s">
        <v>261</v>
      </c>
      <c r="C173" s="10" t="s">
        <v>262</v>
      </c>
      <c r="D173" s="12">
        <v>26644791</v>
      </c>
      <c r="E173" s="12">
        <v>700.98</v>
      </c>
      <c r="F173" s="13">
        <v>25</v>
      </c>
      <c r="G173" s="13">
        <v>0</v>
      </c>
      <c r="H173" s="13">
        <v>11.87</v>
      </c>
      <c r="I173" s="14">
        <f t="shared" si="7"/>
        <v>0</v>
      </c>
      <c r="J173" s="15"/>
      <c r="K173" s="15"/>
      <c r="L173" s="15"/>
      <c r="M173" s="14">
        <v>0</v>
      </c>
      <c r="N173" s="15">
        <v>181223.59</v>
      </c>
      <c r="O173" s="15">
        <v>398380.86</v>
      </c>
      <c r="P173" s="15">
        <v>3300000</v>
      </c>
      <c r="Q173" s="15">
        <f t="shared" si="8"/>
        <v>3879604.45</v>
      </c>
      <c r="R173" s="14">
        <v>0</v>
      </c>
      <c r="S173" s="16">
        <f t="shared" si="6"/>
        <v>14.560461179823104</v>
      </c>
    </row>
    <row r="174" spans="1:19" ht="24.75" customHeight="1">
      <c r="A174" s="9">
        <v>5303</v>
      </c>
      <c r="B174" s="10" t="s">
        <v>261</v>
      </c>
      <c r="C174" s="10" t="s">
        <v>263</v>
      </c>
      <c r="D174" s="12">
        <v>38684854</v>
      </c>
      <c r="E174" s="12">
        <v>994.62</v>
      </c>
      <c r="F174" s="13">
        <v>25</v>
      </c>
      <c r="G174" s="13">
        <v>0</v>
      </c>
      <c r="H174" s="13">
        <v>9.98</v>
      </c>
      <c r="I174" s="14">
        <f t="shared" si="7"/>
        <v>0</v>
      </c>
      <c r="J174" s="15"/>
      <c r="K174" s="15"/>
      <c r="L174" s="15"/>
      <c r="M174" s="14">
        <v>0</v>
      </c>
      <c r="N174" s="14">
        <v>0</v>
      </c>
      <c r="O174" s="14">
        <v>0</v>
      </c>
      <c r="P174" s="15">
        <v>4580000</v>
      </c>
      <c r="Q174" s="15">
        <f t="shared" si="8"/>
        <v>4580000</v>
      </c>
      <c r="R174" s="14">
        <v>0</v>
      </c>
      <c r="S174" s="16">
        <f t="shared" si="6"/>
        <v>11.83925884792017</v>
      </c>
    </row>
    <row r="175" spans="1:19" ht="24.75" customHeight="1">
      <c r="A175" s="9">
        <v>5401</v>
      </c>
      <c r="B175" s="10" t="s">
        <v>264</v>
      </c>
      <c r="C175" s="10" t="s">
        <v>265</v>
      </c>
      <c r="D175" s="12">
        <v>22452877</v>
      </c>
      <c r="E175" s="12">
        <v>824.65</v>
      </c>
      <c r="F175" s="13">
        <v>25</v>
      </c>
      <c r="G175" s="13">
        <v>0</v>
      </c>
      <c r="H175" s="13">
        <v>3.6</v>
      </c>
      <c r="I175" s="14">
        <f t="shared" si="7"/>
        <v>84215</v>
      </c>
      <c r="J175" s="15"/>
      <c r="K175" s="15">
        <v>84215</v>
      </c>
      <c r="L175" s="15"/>
      <c r="M175" s="14">
        <v>0</v>
      </c>
      <c r="N175" s="15">
        <v>40029.14</v>
      </c>
      <c r="O175" s="14">
        <v>0</v>
      </c>
      <c r="P175" s="15">
        <v>610000</v>
      </c>
      <c r="Q175" s="15">
        <f t="shared" si="8"/>
        <v>734244.14</v>
      </c>
      <c r="R175" s="15">
        <v>21558.84</v>
      </c>
      <c r="S175" s="16">
        <f t="shared" si="6"/>
        <v>3.1741379957677585</v>
      </c>
    </row>
    <row r="176" spans="1:19" ht="24.75" customHeight="1">
      <c r="A176" s="9">
        <v>5401</v>
      </c>
      <c r="B176" s="10" t="s">
        <v>264</v>
      </c>
      <c r="C176" s="10" t="s">
        <v>266</v>
      </c>
      <c r="D176" s="12">
        <v>4405475</v>
      </c>
      <c r="E176" s="12"/>
      <c r="F176" s="13">
        <v>25</v>
      </c>
      <c r="G176" s="13">
        <v>0</v>
      </c>
      <c r="H176" s="13">
        <v>17.5</v>
      </c>
      <c r="I176" s="14"/>
      <c r="J176" s="15"/>
      <c r="K176" s="15"/>
      <c r="L176" s="15"/>
      <c r="M176" s="15"/>
      <c r="N176" s="15"/>
      <c r="O176" s="15"/>
      <c r="P176" s="15"/>
      <c r="Q176" s="15"/>
      <c r="R176" s="15"/>
      <c r="S176" s="16"/>
    </row>
    <row r="177" spans="1:19" ht="24.75" customHeight="1">
      <c r="A177" s="9">
        <v>5402</v>
      </c>
      <c r="B177" s="10" t="s">
        <v>264</v>
      </c>
      <c r="C177" s="10" t="s">
        <v>267</v>
      </c>
      <c r="D177" s="12">
        <v>25120047</v>
      </c>
      <c r="E177" s="12">
        <v>262.54</v>
      </c>
      <c r="F177" s="13">
        <v>25</v>
      </c>
      <c r="G177" s="13">
        <v>3</v>
      </c>
      <c r="H177" s="13">
        <v>0</v>
      </c>
      <c r="I177" s="14">
        <f t="shared" si="7"/>
        <v>0</v>
      </c>
      <c r="J177" s="15"/>
      <c r="K177" s="15"/>
      <c r="L177" s="15"/>
      <c r="M177" s="14">
        <v>0</v>
      </c>
      <c r="N177" s="15">
        <v>42892.48</v>
      </c>
      <c r="O177" s="14">
        <v>0</v>
      </c>
      <c r="P177" s="14">
        <v>0</v>
      </c>
      <c r="Q177" s="15">
        <f t="shared" si="8"/>
        <v>42892.48</v>
      </c>
      <c r="R177" s="15">
        <v>42892.48</v>
      </c>
      <c r="S177" s="16">
        <f t="shared" si="6"/>
        <v>0</v>
      </c>
    </row>
    <row r="178" spans="1:19" ht="24.75" customHeight="1">
      <c r="A178" s="9">
        <v>5403</v>
      </c>
      <c r="B178" s="10" t="s">
        <v>264</v>
      </c>
      <c r="C178" s="10" t="s">
        <v>268</v>
      </c>
      <c r="D178" s="12">
        <v>106941869</v>
      </c>
      <c r="E178" s="12">
        <v>3034.5</v>
      </c>
      <c r="F178" s="13">
        <v>25</v>
      </c>
      <c r="G178" s="13">
        <v>0</v>
      </c>
      <c r="H178" s="13">
        <v>9.1</v>
      </c>
      <c r="I178" s="14">
        <f t="shared" si="7"/>
        <v>0</v>
      </c>
      <c r="J178" s="15"/>
      <c r="K178" s="15"/>
      <c r="L178" s="15"/>
      <c r="M178" s="14">
        <v>0</v>
      </c>
      <c r="N178" s="15">
        <v>211320.57</v>
      </c>
      <c r="O178" s="14">
        <v>0</v>
      </c>
      <c r="P178" s="15">
        <v>9380000</v>
      </c>
      <c r="Q178" s="15">
        <f t="shared" si="8"/>
        <v>9591320.57</v>
      </c>
      <c r="R178" s="15">
        <v>211320.57</v>
      </c>
      <c r="S178" s="16">
        <f t="shared" si="6"/>
        <v>8.771120317712047</v>
      </c>
    </row>
    <row r="179" spans="1:19" ht="24.75" customHeight="1">
      <c r="A179" s="9">
        <v>5404</v>
      </c>
      <c r="B179" s="10" t="s">
        <v>264</v>
      </c>
      <c r="C179" s="10" t="s">
        <v>269</v>
      </c>
      <c r="D179" s="12">
        <v>28597123</v>
      </c>
      <c r="E179" s="12">
        <v>552.3</v>
      </c>
      <c r="F179" s="13">
        <v>25</v>
      </c>
      <c r="G179" s="13">
        <v>0</v>
      </c>
      <c r="H179" s="13">
        <v>8</v>
      </c>
      <c r="I179" s="14">
        <f t="shared" si="7"/>
        <v>0</v>
      </c>
      <c r="J179" s="15"/>
      <c r="K179" s="15"/>
      <c r="L179" s="15"/>
      <c r="M179" s="14">
        <v>0</v>
      </c>
      <c r="N179" s="15">
        <v>24324.1</v>
      </c>
      <c r="O179" s="14">
        <v>0</v>
      </c>
      <c r="P179" s="15">
        <v>2645000</v>
      </c>
      <c r="Q179" s="15">
        <f t="shared" si="8"/>
        <v>2669324.1</v>
      </c>
      <c r="R179" s="15">
        <v>24324.1</v>
      </c>
      <c r="S179" s="16">
        <f t="shared" si="6"/>
        <v>9.249182164233794</v>
      </c>
    </row>
    <row r="180" spans="1:19" ht="24.75" customHeight="1">
      <c r="A180" s="9">
        <v>5501</v>
      </c>
      <c r="B180" s="10" t="s">
        <v>270</v>
      </c>
      <c r="C180" s="10" t="s">
        <v>271</v>
      </c>
      <c r="D180" s="12">
        <v>17027300</v>
      </c>
      <c r="E180" s="12">
        <v>382.08</v>
      </c>
      <c r="F180" s="13">
        <v>26.1</v>
      </c>
      <c r="G180" s="13">
        <v>0</v>
      </c>
      <c r="H180" s="13">
        <v>7.9</v>
      </c>
      <c r="I180" s="14">
        <f t="shared" si="7"/>
        <v>56480</v>
      </c>
      <c r="J180" s="15"/>
      <c r="K180" s="15"/>
      <c r="L180" s="15">
        <v>56480</v>
      </c>
      <c r="M180" s="14">
        <v>0</v>
      </c>
      <c r="N180" s="14">
        <v>0</v>
      </c>
      <c r="O180" s="15">
        <v>19520.93</v>
      </c>
      <c r="P180" s="15">
        <v>230000</v>
      </c>
      <c r="Q180" s="15">
        <f t="shared" si="8"/>
        <v>306000.93</v>
      </c>
      <c r="R180" s="14">
        <v>0</v>
      </c>
      <c r="S180" s="16">
        <f t="shared" si="6"/>
        <v>1.7971195080840767</v>
      </c>
    </row>
    <row r="181" spans="1:19" ht="24.75" customHeight="1">
      <c r="A181" s="9">
        <v>5502</v>
      </c>
      <c r="B181" s="10" t="s">
        <v>270</v>
      </c>
      <c r="C181" s="10" t="s">
        <v>272</v>
      </c>
      <c r="D181" s="12">
        <v>48156257</v>
      </c>
      <c r="E181" s="12">
        <v>1037.5</v>
      </c>
      <c r="F181" s="13">
        <v>25</v>
      </c>
      <c r="G181" s="13">
        <v>0</v>
      </c>
      <c r="H181" s="13">
        <v>13.6</v>
      </c>
      <c r="I181" s="14">
        <f t="shared" si="7"/>
        <v>0</v>
      </c>
      <c r="J181" s="15"/>
      <c r="K181" s="15"/>
      <c r="L181" s="15"/>
      <c r="M181" s="14">
        <v>0</v>
      </c>
      <c r="N181" s="14">
        <v>0</v>
      </c>
      <c r="O181" s="14">
        <v>0</v>
      </c>
      <c r="P181" s="15">
        <v>5825000</v>
      </c>
      <c r="Q181" s="15">
        <f t="shared" si="8"/>
        <v>5825000</v>
      </c>
      <c r="R181" s="14">
        <v>0</v>
      </c>
      <c r="S181" s="16">
        <f t="shared" si="6"/>
        <v>12.096039773190844</v>
      </c>
    </row>
    <row r="182" spans="1:19" ht="24.75" customHeight="1">
      <c r="A182" s="9">
        <v>5503</v>
      </c>
      <c r="B182" s="10" t="s">
        <v>270</v>
      </c>
      <c r="C182" s="10" t="s">
        <v>273</v>
      </c>
      <c r="D182" s="12">
        <v>24645195</v>
      </c>
      <c r="E182" s="12">
        <v>450.7</v>
      </c>
      <c r="F182" s="13">
        <v>25</v>
      </c>
      <c r="G182" s="13">
        <v>0</v>
      </c>
      <c r="H182" s="13">
        <v>10</v>
      </c>
      <c r="I182" s="14">
        <f t="shared" si="7"/>
        <v>141544</v>
      </c>
      <c r="J182" s="15">
        <v>10624</v>
      </c>
      <c r="K182" s="15">
        <v>95920</v>
      </c>
      <c r="L182" s="15">
        <v>35000</v>
      </c>
      <c r="M182" s="14">
        <v>0</v>
      </c>
      <c r="N182" s="15">
        <v>18729.85</v>
      </c>
      <c r="O182" s="14">
        <v>0</v>
      </c>
      <c r="P182" s="15">
        <v>2680000</v>
      </c>
      <c r="Q182" s="15">
        <f t="shared" si="8"/>
        <v>2840273.85</v>
      </c>
      <c r="R182" s="15">
        <v>18729.85</v>
      </c>
      <c r="S182" s="16">
        <f t="shared" si="6"/>
        <v>11.448657638943413</v>
      </c>
    </row>
    <row r="183" spans="1:19" ht="24.75" customHeight="1">
      <c r="A183" s="9">
        <v>5504</v>
      </c>
      <c r="B183" s="10" t="s">
        <v>270</v>
      </c>
      <c r="C183" s="10" t="s">
        <v>274</v>
      </c>
      <c r="D183" s="12">
        <v>33185150</v>
      </c>
      <c r="E183" s="12">
        <v>517.32</v>
      </c>
      <c r="F183" s="13">
        <v>26.9</v>
      </c>
      <c r="G183" s="13">
        <v>0</v>
      </c>
      <c r="H183" s="13">
        <v>9.5</v>
      </c>
      <c r="I183" s="14">
        <f t="shared" si="7"/>
        <v>0</v>
      </c>
      <c r="J183" s="15"/>
      <c r="K183" s="15"/>
      <c r="L183" s="15"/>
      <c r="M183" s="14">
        <v>0</v>
      </c>
      <c r="N183" s="14">
        <v>0</v>
      </c>
      <c r="O183" s="14">
        <v>0</v>
      </c>
      <c r="P183" s="15">
        <v>3770000</v>
      </c>
      <c r="Q183" s="15">
        <f t="shared" si="8"/>
        <v>3770000</v>
      </c>
      <c r="R183" s="14">
        <v>0</v>
      </c>
      <c r="S183" s="16">
        <f t="shared" si="6"/>
        <v>11.360503116604868</v>
      </c>
    </row>
    <row r="184" spans="1:19" ht="24.75" customHeight="1">
      <c r="A184" s="9">
        <v>5602</v>
      </c>
      <c r="B184" s="10" t="s">
        <v>275</v>
      </c>
      <c r="C184" s="10" t="s">
        <v>276</v>
      </c>
      <c r="D184" s="12">
        <v>45878746</v>
      </c>
      <c r="E184" s="12">
        <v>1077.24</v>
      </c>
      <c r="F184" s="13">
        <v>25</v>
      </c>
      <c r="G184" s="13">
        <v>0</v>
      </c>
      <c r="H184" s="13">
        <v>10.5</v>
      </c>
      <c r="I184" s="14">
        <f t="shared" si="7"/>
        <v>350000</v>
      </c>
      <c r="J184" s="15"/>
      <c r="K184" s="15">
        <v>350000</v>
      </c>
      <c r="L184" s="15"/>
      <c r="M184" s="14">
        <v>0</v>
      </c>
      <c r="N184" s="15">
        <v>85366.8</v>
      </c>
      <c r="O184" s="14">
        <v>0</v>
      </c>
      <c r="P184" s="15">
        <v>5845000</v>
      </c>
      <c r="Q184" s="15">
        <f t="shared" si="8"/>
        <v>6280366.8</v>
      </c>
      <c r="R184" s="15">
        <v>45294.04</v>
      </c>
      <c r="S184" s="16">
        <f t="shared" si="6"/>
        <v>13.59032951772483</v>
      </c>
    </row>
    <row r="185" spans="1:19" ht="24.75" customHeight="1">
      <c r="A185" s="9">
        <v>5604</v>
      </c>
      <c r="B185" s="10" t="s">
        <v>275</v>
      </c>
      <c r="C185" s="10" t="s">
        <v>277</v>
      </c>
      <c r="D185" s="12">
        <v>32882623</v>
      </c>
      <c r="E185" s="12">
        <v>643.16</v>
      </c>
      <c r="F185" s="13">
        <v>25</v>
      </c>
      <c r="G185" s="13">
        <v>0</v>
      </c>
      <c r="H185" s="13">
        <v>8.5</v>
      </c>
      <c r="I185" s="14">
        <f t="shared" si="7"/>
        <v>0</v>
      </c>
      <c r="J185" s="15"/>
      <c r="K185" s="15"/>
      <c r="L185" s="15"/>
      <c r="M185" s="14">
        <v>0</v>
      </c>
      <c r="N185" s="15">
        <v>36066.55</v>
      </c>
      <c r="O185" s="15">
        <v>250000</v>
      </c>
      <c r="P185" s="15">
        <v>1800000</v>
      </c>
      <c r="Q185" s="15">
        <f t="shared" si="8"/>
        <v>2086066.55</v>
      </c>
      <c r="R185" s="15">
        <v>36066.55</v>
      </c>
      <c r="S185" s="16">
        <f t="shared" si="6"/>
        <v>6.234295846775971</v>
      </c>
    </row>
    <row r="186" spans="1:19" ht="24.75" customHeight="1">
      <c r="A186" s="9">
        <v>5605</v>
      </c>
      <c r="B186" s="10" t="s">
        <v>275</v>
      </c>
      <c r="C186" s="10" t="s">
        <v>278</v>
      </c>
      <c r="D186" s="12">
        <v>74043528</v>
      </c>
      <c r="E186" s="12">
        <v>1711.39</v>
      </c>
      <c r="F186" s="13">
        <v>25</v>
      </c>
      <c r="G186" s="13">
        <v>0</v>
      </c>
      <c r="H186" s="13">
        <v>5</v>
      </c>
      <c r="I186" s="14">
        <f t="shared" si="7"/>
        <v>0</v>
      </c>
      <c r="J186" s="15"/>
      <c r="K186" s="15"/>
      <c r="L186" s="15"/>
      <c r="M186" s="14">
        <v>0</v>
      </c>
      <c r="N186" s="15">
        <v>157625.76</v>
      </c>
      <c r="O186" s="14">
        <v>0</v>
      </c>
      <c r="P186" s="15">
        <v>1500000</v>
      </c>
      <c r="Q186" s="15">
        <f t="shared" si="8"/>
        <v>1657625.76</v>
      </c>
      <c r="R186" s="15">
        <v>157625.76</v>
      </c>
      <c r="S186" s="16">
        <f t="shared" si="6"/>
        <v>2.0258353977946597</v>
      </c>
    </row>
    <row r="187" spans="1:19" ht="24.75" customHeight="1">
      <c r="A187" s="9">
        <v>5607</v>
      </c>
      <c r="B187" s="10" t="s">
        <v>275</v>
      </c>
      <c r="C187" s="10" t="s">
        <v>279</v>
      </c>
      <c r="D187" s="12">
        <v>35703659</v>
      </c>
      <c r="E187" s="12">
        <v>346.44</v>
      </c>
      <c r="F187" s="13">
        <v>36.4</v>
      </c>
      <c r="G187" s="13">
        <v>0</v>
      </c>
      <c r="H187" s="13">
        <v>3.5</v>
      </c>
      <c r="I187" s="14">
        <f t="shared" si="7"/>
        <v>42375</v>
      </c>
      <c r="J187" s="15"/>
      <c r="K187" s="15">
        <v>42375</v>
      </c>
      <c r="L187" s="15"/>
      <c r="M187" s="14">
        <v>0</v>
      </c>
      <c r="N187" s="15">
        <v>49867.31</v>
      </c>
      <c r="O187" s="14">
        <v>0</v>
      </c>
      <c r="P187" s="15">
        <v>965000</v>
      </c>
      <c r="Q187" s="15">
        <f t="shared" si="8"/>
        <v>1057242.31</v>
      </c>
      <c r="R187" s="14">
        <v>0</v>
      </c>
      <c r="S187" s="16">
        <f t="shared" si="6"/>
        <v>2.961159555103302</v>
      </c>
    </row>
    <row r="188" spans="1:19" ht="24.75" customHeight="1">
      <c r="A188" s="9">
        <v>5608</v>
      </c>
      <c r="B188" s="10" t="s">
        <v>275</v>
      </c>
      <c r="C188" s="10" t="s">
        <v>280</v>
      </c>
      <c r="D188" s="12">
        <v>27072020</v>
      </c>
      <c r="E188" s="12">
        <v>796.54</v>
      </c>
      <c r="F188" s="13">
        <v>25</v>
      </c>
      <c r="G188" s="13">
        <v>0</v>
      </c>
      <c r="H188" s="13">
        <v>6.2</v>
      </c>
      <c r="I188" s="14">
        <f t="shared" si="7"/>
        <v>55877</v>
      </c>
      <c r="J188" s="15"/>
      <c r="K188" s="15"/>
      <c r="L188" s="15">
        <v>55877</v>
      </c>
      <c r="M188" s="14">
        <v>0</v>
      </c>
      <c r="N188" s="15">
        <v>189069.38</v>
      </c>
      <c r="O188" s="14">
        <v>0</v>
      </c>
      <c r="P188" s="15">
        <v>930000</v>
      </c>
      <c r="Q188" s="15">
        <f t="shared" si="8"/>
        <v>1174946.38</v>
      </c>
      <c r="R188" s="15">
        <v>44285.38</v>
      </c>
      <c r="S188" s="16">
        <f t="shared" si="6"/>
        <v>4.176492925167756</v>
      </c>
    </row>
    <row r="189" spans="1:19" ht="24.75" customHeight="1">
      <c r="A189" s="9">
        <v>5703</v>
      </c>
      <c r="B189" s="10" t="s">
        <v>281</v>
      </c>
      <c r="C189" s="10" t="s">
        <v>282</v>
      </c>
      <c r="D189" s="12">
        <v>115390163</v>
      </c>
      <c r="E189" s="12">
        <v>2059.62</v>
      </c>
      <c r="F189" s="13">
        <v>25</v>
      </c>
      <c r="G189" s="13">
        <v>0</v>
      </c>
      <c r="H189" s="13">
        <v>4</v>
      </c>
      <c r="I189" s="14">
        <f t="shared" si="7"/>
        <v>0</v>
      </c>
      <c r="J189" s="15"/>
      <c r="K189" s="15"/>
      <c r="L189" s="15"/>
      <c r="M189" s="14">
        <v>0</v>
      </c>
      <c r="N189" s="15">
        <v>470924.39</v>
      </c>
      <c r="O189" s="14">
        <v>0</v>
      </c>
      <c r="P189" s="15">
        <v>4710000</v>
      </c>
      <c r="Q189" s="15">
        <f t="shared" si="8"/>
        <v>5180924.39</v>
      </c>
      <c r="R189" s="14">
        <v>0</v>
      </c>
      <c r="S189" s="16">
        <f t="shared" si="6"/>
        <v>4.4899185990403705</v>
      </c>
    </row>
    <row r="190" spans="1:19" ht="24.75" customHeight="1">
      <c r="A190" s="9">
        <v>5704</v>
      </c>
      <c r="B190" s="10" t="s">
        <v>281</v>
      </c>
      <c r="C190" s="10" t="s">
        <v>283</v>
      </c>
      <c r="D190" s="12">
        <v>13514447</v>
      </c>
      <c r="E190" s="12">
        <v>457.35</v>
      </c>
      <c r="F190" s="13">
        <v>31.9</v>
      </c>
      <c r="G190" s="13">
        <v>0</v>
      </c>
      <c r="H190" s="13">
        <v>8</v>
      </c>
      <c r="I190" s="14">
        <f t="shared" si="7"/>
        <v>0</v>
      </c>
      <c r="J190" s="15"/>
      <c r="K190" s="15"/>
      <c r="L190" s="15"/>
      <c r="M190" s="15">
        <v>2876.56</v>
      </c>
      <c r="N190" s="14">
        <v>0</v>
      </c>
      <c r="O190" s="15">
        <v>138349.83</v>
      </c>
      <c r="P190" s="15">
        <v>1485000</v>
      </c>
      <c r="Q190" s="15">
        <f t="shared" si="8"/>
        <v>1626226.39</v>
      </c>
      <c r="R190" s="15">
        <v>2876.56</v>
      </c>
      <c r="S190" s="16">
        <f t="shared" si="6"/>
        <v>12.011958979897585</v>
      </c>
    </row>
    <row r="191" spans="1:19" ht="24.75" customHeight="1">
      <c r="A191" s="9">
        <v>5705</v>
      </c>
      <c r="B191" s="10" t="s">
        <v>281</v>
      </c>
      <c r="C191" s="10" t="s">
        <v>284</v>
      </c>
      <c r="D191" s="12">
        <v>29369492</v>
      </c>
      <c r="E191" s="12">
        <v>692.47</v>
      </c>
      <c r="F191" s="13">
        <v>25</v>
      </c>
      <c r="G191" s="13">
        <v>0</v>
      </c>
      <c r="H191" s="13">
        <v>14.2</v>
      </c>
      <c r="I191" s="14">
        <f t="shared" si="7"/>
        <v>0</v>
      </c>
      <c r="J191" s="15"/>
      <c r="K191" s="15"/>
      <c r="L191" s="15"/>
      <c r="M191" s="14">
        <v>0</v>
      </c>
      <c r="N191" s="15">
        <v>76007.85</v>
      </c>
      <c r="O191" s="14">
        <v>0</v>
      </c>
      <c r="P191" s="15">
        <v>3050000</v>
      </c>
      <c r="Q191" s="15">
        <f t="shared" si="8"/>
        <v>3126007.85</v>
      </c>
      <c r="R191" s="15">
        <v>11865.99</v>
      </c>
      <c r="S191" s="16">
        <f t="shared" si="6"/>
        <v>10.60332218207928</v>
      </c>
    </row>
    <row r="192" spans="1:19" ht="24.75" customHeight="1">
      <c r="A192" s="9">
        <v>5706</v>
      </c>
      <c r="B192" s="10" t="s">
        <v>281</v>
      </c>
      <c r="C192" s="10" t="s">
        <v>285</v>
      </c>
      <c r="D192" s="12">
        <v>33828996</v>
      </c>
      <c r="E192" s="12">
        <v>725.13</v>
      </c>
      <c r="F192" s="13">
        <v>25</v>
      </c>
      <c r="G192" s="13">
        <v>0</v>
      </c>
      <c r="H192" s="13">
        <v>6.3</v>
      </c>
      <c r="I192" s="14">
        <f t="shared" si="7"/>
        <v>118382</v>
      </c>
      <c r="J192" s="15"/>
      <c r="K192" s="15">
        <v>18382</v>
      </c>
      <c r="L192" s="15">
        <v>100000</v>
      </c>
      <c r="M192" s="14">
        <v>0</v>
      </c>
      <c r="N192" s="14">
        <v>0</v>
      </c>
      <c r="O192" s="14">
        <v>0</v>
      </c>
      <c r="P192" s="15">
        <v>2135000</v>
      </c>
      <c r="Q192" s="15">
        <f t="shared" si="8"/>
        <v>2253382</v>
      </c>
      <c r="R192" s="14">
        <v>0</v>
      </c>
      <c r="S192" s="16">
        <f t="shared" si="6"/>
        <v>6.661096297389375</v>
      </c>
    </row>
    <row r="193" spans="1:19" ht="24.75" customHeight="1">
      <c r="A193" s="9">
        <v>5801</v>
      </c>
      <c r="B193" s="10" t="s">
        <v>286</v>
      </c>
      <c r="C193" s="10" t="s">
        <v>287</v>
      </c>
      <c r="D193" s="12">
        <v>43408326</v>
      </c>
      <c r="E193" s="12">
        <v>1094.47</v>
      </c>
      <c r="F193" s="13">
        <v>25</v>
      </c>
      <c r="G193" s="13">
        <v>0</v>
      </c>
      <c r="H193" s="13">
        <v>9.16</v>
      </c>
      <c r="I193" s="14">
        <f t="shared" si="7"/>
        <v>0</v>
      </c>
      <c r="J193" s="15"/>
      <c r="K193" s="15"/>
      <c r="L193" s="15"/>
      <c r="M193" s="14">
        <v>0</v>
      </c>
      <c r="N193" s="14">
        <v>0</v>
      </c>
      <c r="O193" s="15">
        <v>310098.58</v>
      </c>
      <c r="P193" s="15">
        <v>2465000</v>
      </c>
      <c r="Q193" s="15">
        <f t="shared" si="8"/>
        <v>2775098.58</v>
      </c>
      <c r="R193" s="14">
        <v>0</v>
      </c>
      <c r="S193" s="16">
        <f t="shared" si="6"/>
        <v>6.393009903215343</v>
      </c>
    </row>
    <row r="194" spans="1:19" ht="24.75" customHeight="1">
      <c r="A194" s="9">
        <v>5802</v>
      </c>
      <c r="B194" s="10" t="s">
        <v>286</v>
      </c>
      <c r="C194" s="10" t="s">
        <v>288</v>
      </c>
      <c r="D194" s="12">
        <v>55587875</v>
      </c>
      <c r="E194" s="12">
        <v>1429.2</v>
      </c>
      <c r="F194" s="13">
        <v>25</v>
      </c>
      <c r="G194" s="13">
        <v>0</v>
      </c>
      <c r="H194" s="13">
        <v>10.56</v>
      </c>
      <c r="I194" s="14">
        <f t="shared" si="7"/>
        <v>0</v>
      </c>
      <c r="J194" s="15"/>
      <c r="K194" s="15"/>
      <c r="L194" s="15"/>
      <c r="M194" s="14">
        <v>0</v>
      </c>
      <c r="N194" s="15">
        <v>75220.42</v>
      </c>
      <c r="O194" s="15">
        <v>35946.11</v>
      </c>
      <c r="P194" s="15">
        <v>6070000</v>
      </c>
      <c r="Q194" s="15">
        <f t="shared" si="8"/>
        <v>6181166.53</v>
      </c>
      <c r="R194" s="15">
        <v>45525.9</v>
      </c>
      <c r="S194" s="16">
        <f t="shared" si="6"/>
        <v>11.037731933447716</v>
      </c>
    </row>
    <row r="195" spans="1:19" ht="24.75" customHeight="1">
      <c r="A195" s="9">
        <v>5803</v>
      </c>
      <c r="B195" s="10" t="s">
        <v>286</v>
      </c>
      <c r="C195" s="10" t="s">
        <v>289</v>
      </c>
      <c r="D195" s="12">
        <v>22015511</v>
      </c>
      <c r="E195" s="12">
        <v>693.15</v>
      </c>
      <c r="F195" s="13">
        <v>25</v>
      </c>
      <c r="G195" s="13">
        <v>0</v>
      </c>
      <c r="H195" s="13">
        <v>13.82</v>
      </c>
      <c r="I195" s="14">
        <f t="shared" si="7"/>
        <v>0</v>
      </c>
      <c r="J195" s="15"/>
      <c r="K195" s="15"/>
      <c r="L195" s="15"/>
      <c r="M195" s="14">
        <v>0</v>
      </c>
      <c r="N195" s="14">
        <v>0</v>
      </c>
      <c r="O195" s="14">
        <v>0</v>
      </c>
      <c r="P195" s="15">
        <v>3345000</v>
      </c>
      <c r="Q195" s="15">
        <f t="shared" si="8"/>
        <v>3345000</v>
      </c>
      <c r="R195" s="14">
        <v>0</v>
      </c>
      <c r="S195" s="16">
        <f aca="true" t="shared" si="9" ref="S195:S258">SUM(Q195-R195)/D195*100</f>
        <v>15.193833111573019</v>
      </c>
    </row>
    <row r="196" spans="1:19" ht="24.75" customHeight="1">
      <c r="A196" s="9">
        <v>5804</v>
      </c>
      <c r="B196" s="10" t="s">
        <v>286</v>
      </c>
      <c r="C196" s="10" t="s">
        <v>290</v>
      </c>
      <c r="D196" s="12">
        <v>50662294</v>
      </c>
      <c r="E196" s="12">
        <v>1386.52</v>
      </c>
      <c r="F196" s="13">
        <v>25</v>
      </c>
      <c r="G196" s="13">
        <v>0</v>
      </c>
      <c r="H196" s="13">
        <v>20.2</v>
      </c>
      <c r="I196" s="14">
        <f aca="true" t="shared" si="10" ref="I196:I259">SUM(J196:L196)</f>
        <v>0</v>
      </c>
      <c r="J196" s="15"/>
      <c r="K196" s="15"/>
      <c r="L196" s="15"/>
      <c r="M196" s="14">
        <v>0</v>
      </c>
      <c r="N196" s="15">
        <v>29596.12</v>
      </c>
      <c r="O196" s="15">
        <v>247720.38</v>
      </c>
      <c r="P196" s="15">
        <v>12980000</v>
      </c>
      <c r="Q196" s="15">
        <f aca="true" t="shared" si="11" ref="Q196:Q259">SUM(I196)+SUM(M196:P196)</f>
        <v>13257316.5</v>
      </c>
      <c r="R196" s="14">
        <v>0</v>
      </c>
      <c r="S196" s="16">
        <f t="shared" si="9"/>
        <v>26.168014618524776</v>
      </c>
    </row>
    <row r="197" spans="1:19" ht="24.75" customHeight="1">
      <c r="A197" s="9">
        <v>5805</v>
      </c>
      <c r="B197" s="10" t="s">
        <v>286</v>
      </c>
      <c r="C197" s="10" t="s">
        <v>291</v>
      </c>
      <c r="D197" s="12">
        <v>621062034</v>
      </c>
      <c r="E197" s="12">
        <v>5112.58</v>
      </c>
      <c r="F197" s="13">
        <v>25</v>
      </c>
      <c r="G197" s="13">
        <v>1.4</v>
      </c>
      <c r="H197" s="13">
        <v>7.5</v>
      </c>
      <c r="I197" s="14">
        <f t="shared" si="10"/>
        <v>0</v>
      </c>
      <c r="J197" s="15"/>
      <c r="K197" s="15"/>
      <c r="L197" s="15"/>
      <c r="M197" s="14">
        <v>0</v>
      </c>
      <c r="N197" s="15">
        <v>24727.82</v>
      </c>
      <c r="O197" s="15">
        <v>1438775.47</v>
      </c>
      <c r="P197" s="15">
        <v>16630000</v>
      </c>
      <c r="Q197" s="15">
        <f t="shared" si="11"/>
        <v>18093503.29</v>
      </c>
      <c r="R197" s="14">
        <v>0</v>
      </c>
      <c r="S197" s="16">
        <f t="shared" si="9"/>
        <v>2.9133165931054155</v>
      </c>
    </row>
    <row r="198" spans="1:19" ht="24.75" customHeight="1">
      <c r="A198" s="9">
        <v>5901</v>
      </c>
      <c r="B198" s="10" t="s">
        <v>292</v>
      </c>
      <c r="C198" s="10" t="s">
        <v>293</v>
      </c>
      <c r="D198" s="12">
        <v>40094791</v>
      </c>
      <c r="E198" s="12">
        <v>631.34</v>
      </c>
      <c r="F198" s="13">
        <v>25</v>
      </c>
      <c r="G198" s="13">
        <v>0</v>
      </c>
      <c r="H198" s="13">
        <v>5</v>
      </c>
      <c r="I198" s="14">
        <f t="shared" si="10"/>
        <v>0</v>
      </c>
      <c r="J198" s="15"/>
      <c r="K198" s="15"/>
      <c r="L198" s="15"/>
      <c r="M198" s="14">
        <v>0</v>
      </c>
      <c r="N198" s="14">
        <v>0</v>
      </c>
      <c r="O198" s="14">
        <v>0</v>
      </c>
      <c r="P198" s="15">
        <v>1265000</v>
      </c>
      <c r="Q198" s="15">
        <f t="shared" si="11"/>
        <v>1265000</v>
      </c>
      <c r="R198" s="14">
        <v>0</v>
      </c>
      <c r="S198" s="16">
        <f t="shared" si="9"/>
        <v>3.1550233046482274</v>
      </c>
    </row>
    <row r="199" spans="1:19" ht="24.75" customHeight="1">
      <c r="A199" s="9">
        <v>5902</v>
      </c>
      <c r="B199" s="10" t="s">
        <v>292</v>
      </c>
      <c r="C199" s="10" t="s">
        <v>294</v>
      </c>
      <c r="D199" s="12">
        <v>23691915</v>
      </c>
      <c r="E199" s="12">
        <v>245.47</v>
      </c>
      <c r="F199" s="13">
        <v>26.2</v>
      </c>
      <c r="G199" s="13">
        <v>0</v>
      </c>
      <c r="H199" s="13">
        <v>3</v>
      </c>
      <c r="I199" s="14">
        <f t="shared" si="10"/>
        <v>0</v>
      </c>
      <c r="J199" s="15"/>
      <c r="K199" s="15"/>
      <c r="L199" s="15"/>
      <c r="M199" s="15">
        <v>19543.53</v>
      </c>
      <c r="N199" s="15">
        <v>92030.97</v>
      </c>
      <c r="O199" s="14">
        <v>0</v>
      </c>
      <c r="P199" s="15">
        <v>285000</v>
      </c>
      <c r="Q199" s="15">
        <f t="shared" si="11"/>
        <v>396574.5</v>
      </c>
      <c r="R199" s="14">
        <v>0</v>
      </c>
      <c r="S199" s="16">
        <f t="shared" si="9"/>
        <v>1.6738811531275544</v>
      </c>
    </row>
    <row r="200" spans="1:19" ht="24.75" customHeight="1">
      <c r="A200" s="9">
        <v>5903</v>
      </c>
      <c r="B200" s="10" t="s">
        <v>292</v>
      </c>
      <c r="C200" s="10" t="s">
        <v>295</v>
      </c>
      <c r="D200" s="12">
        <v>43691643</v>
      </c>
      <c r="E200" s="12">
        <v>431.95</v>
      </c>
      <c r="F200" s="13">
        <v>26.43</v>
      </c>
      <c r="G200" s="13">
        <v>0</v>
      </c>
      <c r="H200" s="13">
        <v>3.6</v>
      </c>
      <c r="I200" s="14">
        <f t="shared" si="10"/>
        <v>0</v>
      </c>
      <c r="J200" s="15"/>
      <c r="K200" s="15"/>
      <c r="L200" s="15"/>
      <c r="M200" s="14">
        <v>0</v>
      </c>
      <c r="N200" s="15">
        <v>9165.84</v>
      </c>
      <c r="O200" s="14">
        <v>0</v>
      </c>
      <c r="P200" s="15">
        <v>915000</v>
      </c>
      <c r="Q200" s="15">
        <f t="shared" si="11"/>
        <v>924165.84</v>
      </c>
      <c r="R200" s="14">
        <v>0</v>
      </c>
      <c r="S200" s="16">
        <f t="shared" si="9"/>
        <v>2.115200474379048</v>
      </c>
    </row>
    <row r="201" spans="1:19" ht="24.75" customHeight="1">
      <c r="A201" s="9">
        <v>6001</v>
      </c>
      <c r="B201" s="10" t="s">
        <v>296</v>
      </c>
      <c r="C201" s="10" t="s">
        <v>297</v>
      </c>
      <c r="D201" s="12">
        <v>2623560757</v>
      </c>
      <c r="E201" s="12">
        <v>23561.21</v>
      </c>
      <c r="F201" s="13">
        <v>32</v>
      </c>
      <c r="G201" s="13">
        <v>2</v>
      </c>
      <c r="H201" s="13">
        <v>12.4</v>
      </c>
      <c r="I201" s="14">
        <f t="shared" si="10"/>
        <v>0</v>
      </c>
      <c r="J201" s="15"/>
      <c r="K201" s="15"/>
      <c r="L201" s="15"/>
      <c r="M201" s="14">
        <v>0</v>
      </c>
      <c r="N201" s="15">
        <v>6122913.680000001</v>
      </c>
      <c r="O201" s="14">
        <v>0</v>
      </c>
      <c r="P201" s="15">
        <v>174617252</v>
      </c>
      <c r="Q201" s="15">
        <f t="shared" si="11"/>
        <v>180740165.68</v>
      </c>
      <c r="R201" s="15">
        <v>5410956</v>
      </c>
      <c r="S201" s="16">
        <f t="shared" si="9"/>
        <v>6.6828720932876795</v>
      </c>
    </row>
    <row r="202" spans="1:19" ht="24.75" customHeight="1">
      <c r="A202" s="9">
        <v>6002</v>
      </c>
      <c r="B202" s="10" t="s">
        <v>296</v>
      </c>
      <c r="C202" s="10" t="s">
        <v>298</v>
      </c>
      <c r="D202" s="12">
        <v>595816695</v>
      </c>
      <c r="E202" s="12">
        <v>8844.01</v>
      </c>
      <c r="F202" s="13">
        <v>28.7</v>
      </c>
      <c r="G202" s="13">
        <v>2.9</v>
      </c>
      <c r="H202" s="13">
        <v>9.3</v>
      </c>
      <c r="I202" s="14">
        <f t="shared" si="10"/>
        <v>0</v>
      </c>
      <c r="J202" s="15"/>
      <c r="K202" s="15"/>
      <c r="L202" s="15"/>
      <c r="M202" s="15">
        <v>348</v>
      </c>
      <c r="N202" s="14">
        <v>0</v>
      </c>
      <c r="O202" s="15">
        <v>896711.4</v>
      </c>
      <c r="P202" s="15">
        <v>25260000</v>
      </c>
      <c r="Q202" s="15">
        <f t="shared" si="11"/>
        <v>26157059.4</v>
      </c>
      <c r="R202" s="14">
        <v>0</v>
      </c>
      <c r="S202" s="16">
        <f t="shared" si="9"/>
        <v>4.39011857497548</v>
      </c>
    </row>
    <row r="203" spans="1:19" ht="24.75" customHeight="1">
      <c r="A203" s="9">
        <v>6003</v>
      </c>
      <c r="B203" s="10" t="s">
        <v>296</v>
      </c>
      <c r="C203" s="10" t="s">
        <v>299</v>
      </c>
      <c r="D203" s="12">
        <v>1718143891</v>
      </c>
      <c r="E203" s="12">
        <v>17444.04</v>
      </c>
      <c r="F203" s="13">
        <v>25</v>
      </c>
      <c r="G203" s="13">
        <v>0.9</v>
      </c>
      <c r="H203" s="13">
        <v>14.8</v>
      </c>
      <c r="I203" s="14">
        <f t="shared" si="10"/>
        <v>0</v>
      </c>
      <c r="J203" s="15"/>
      <c r="K203" s="15"/>
      <c r="L203" s="15"/>
      <c r="M203" s="15">
        <v>180036.44</v>
      </c>
      <c r="N203" s="14">
        <v>0</v>
      </c>
      <c r="O203" s="15">
        <v>488586.18</v>
      </c>
      <c r="P203" s="15">
        <v>74500000</v>
      </c>
      <c r="Q203" s="15">
        <f t="shared" si="11"/>
        <v>75168622.62</v>
      </c>
      <c r="R203" s="15">
        <v>488586.18</v>
      </c>
      <c r="S203" s="16">
        <f t="shared" si="9"/>
        <v>4.346553093206557</v>
      </c>
    </row>
    <row r="204" spans="1:19" ht="24.75" customHeight="1">
      <c r="A204" s="9">
        <v>6102</v>
      </c>
      <c r="B204" s="10" t="s">
        <v>300</v>
      </c>
      <c r="C204" s="10" t="s">
        <v>301</v>
      </c>
      <c r="D204" s="12">
        <v>19350058</v>
      </c>
      <c r="E204" s="12">
        <v>506.57</v>
      </c>
      <c r="F204" s="13">
        <v>25.2</v>
      </c>
      <c r="G204" s="13">
        <v>3</v>
      </c>
      <c r="H204" s="13">
        <v>2.5</v>
      </c>
      <c r="I204" s="14">
        <f t="shared" si="10"/>
        <v>0</v>
      </c>
      <c r="J204" s="15"/>
      <c r="K204" s="15"/>
      <c r="L204" s="15"/>
      <c r="M204" s="14">
        <v>0</v>
      </c>
      <c r="N204" s="14">
        <v>0</v>
      </c>
      <c r="O204" s="14">
        <v>0</v>
      </c>
      <c r="P204" s="15">
        <v>240000</v>
      </c>
      <c r="Q204" s="15">
        <f t="shared" si="11"/>
        <v>240000</v>
      </c>
      <c r="R204" s="14">
        <v>0</v>
      </c>
      <c r="S204" s="16">
        <f t="shared" si="9"/>
        <v>1.2403063598052264</v>
      </c>
    </row>
    <row r="205" spans="1:19" ht="24.75" customHeight="1">
      <c r="A205" s="9">
        <v>6103</v>
      </c>
      <c r="B205" s="10" t="s">
        <v>300</v>
      </c>
      <c r="C205" s="10" t="s">
        <v>302</v>
      </c>
      <c r="D205" s="12">
        <v>100959477</v>
      </c>
      <c r="E205" s="12">
        <v>1877.91</v>
      </c>
      <c r="F205" s="13">
        <v>25</v>
      </c>
      <c r="G205" s="13">
        <v>0</v>
      </c>
      <c r="H205" s="13">
        <v>4.37</v>
      </c>
      <c r="I205" s="14">
        <f t="shared" si="10"/>
        <v>0</v>
      </c>
      <c r="J205" s="15"/>
      <c r="K205" s="15"/>
      <c r="L205" s="15"/>
      <c r="M205" s="14">
        <v>0</v>
      </c>
      <c r="N205" s="14">
        <v>0</v>
      </c>
      <c r="O205" s="15">
        <v>77330.04</v>
      </c>
      <c r="P205" s="15">
        <v>3955000</v>
      </c>
      <c r="Q205" s="15">
        <f t="shared" si="11"/>
        <v>4032330.04</v>
      </c>
      <c r="R205" s="15">
        <v>77330.04</v>
      </c>
      <c r="S205" s="16">
        <f t="shared" si="9"/>
        <v>3.9174133201977663</v>
      </c>
    </row>
    <row r="206" spans="1:19" ht="24.75" customHeight="1">
      <c r="A206" s="9">
        <v>6201</v>
      </c>
      <c r="B206" s="10" t="s">
        <v>303</v>
      </c>
      <c r="C206" s="10" t="s">
        <v>304</v>
      </c>
      <c r="D206" s="12">
        <v>160707810</v>
      </c>
      <c r="E206" s="12">
        <v>3811.78</v>
      </c>
      <c r="F206" s="13">
        <v>25</v>
      </c>
      <c r="G206" s="13">
        <v>0</v>
      </c>
      <c r="H206" s="13">
        <v>6.2</v>
      </c>
      <c r="I206" s="14">
        <f t="shared" si="10"/>
        <v>0</v>
      </c>
      <c r="J206" s="15"/>
      <c r="K206" s="15"/>
      <c r="L206" s="15"/>
      <c r="M206" s="14">
        <v>0</v>
      </c>
      <c r="N206" s="14">
        <v>0</v>
      </c>
      <c r="O206" s="15">
        <v>78355.92</v>
      </c>
      <c r="P206" s="15">
        <v>11400000</v>
      </c>
      <c r="Q206" s="15">
        <f t="shared" si="11"/>
        <v>11478355.92</v>
      </c>
      <c r="R206" s="14">
        <v>0</v>
      </c>
      <c r="S206" s="16">
        <f t="shared" si="9"/>
        <v>7.142375918133662</v>
      </c>
    </row>
    <row r="207" spans="1:19" ht="24.75" customHeight="1">
      <c r="A207" s="9">
        <v>6202</v>
      </c>
      <c r="B207" s="10" t="s">
        <v>303</v>
      </c>
      <c r="C207" s="10" t="s">
        <v>305</v>
      </c>
      <c r="D207" s="12">
        <v>45574767</v>
      </c>
      <c r="E207" s="12">
        <v>597.39</v>
      </c>
      <c r="F207" s="13">
        <v>25</v>
      </c>
      <c r="G207" s="13">
        <v>0</v>
      </c>
      <c r="H207" s="13">
        <v>2.4</v>
      </c>
      <c r="I207" s="14">
        <f t="shared" si="10"/>
        <v>54261</v>
      </c>
      <c r="J207" s="15"/>
      <c r="K207" s="15"/>
      <c r="L207" s="15">
        <v>54261</v>
      </c>
      <c r="M207" s="14">
        <v>0</v>
      </c>
      <c r="N207" s="15">
        <v>62480.44</v>
      </c>
      <c r="O207" s="15">
        <v>62801.7</v>
      </c>
      <c r="P207" s="15">
        <v>925000</v>
      </c>
      <c r="Q207" s="15">
        <f t="shared" si="11"/>
        <v>1104543.14</v>
      </c>
      <c r="R207" s="15">
        <v>34541.89</v>
      </c>
      <c r="S207" s="16">
        <f t="shared" si="9"/>
        <v>2.347793132985189</v>
      </c>
    </row>
    <row r="208" spans="1:19" ht="24.75" customHeight="1">
      <c r="A208" s="9">
        <v>6205</v>
      </c>
      <c r="B208" s="10" t="s">
        <v>303</v>
      </c>
      <c r="C208" s="10" t="s">
        <v>306</v>
      </c>
      <c r="D208" s="12">
        <v>27689664</v>
      </c>
      <c r="E208" s="12">
        <v>564.09</v>
      </c>
      <c r="F208" s="13">
        <v>25</v>
      </c>
      <c r="G208" s="13">
        <v>0</v>
      </c>
      <c r="H208" s="13">
        <v>3.9</v>
      </c>
      <c r="I208" s="14">
        <f t="shared" si="10"/>
        <v>0</v>
      </c>
      <c r="J208" s="15"/>
      <c r="K208" s="15"/>
      <c r="L208" s="15"/>
      <c r="M208" s="14">
        <v>0</v>
      </c>
      <c r="N208" s="14">
        <v>0</v>
      </c>
      <c r="O208" s="14">
        <v>0</v>
      </c>
      <c r="P208" s="15">
        <v>1016175</v>
      </c>
      <c r="Q208" s="15">
        <f t="shared" si="11"/>
        <v>1016175</v>
      </c>
      <c r="R208" s="14">
        <v>0</v>
      </c>
      <c r="S208" s="16">
        <f t="shared" si="9"/>
        <v>3.6698711837023374</v>
      </c>
    </row>
    <row r="209" spans="1:19" ht="24.75" customHeight="1">
      <c r="A209" s="9">
        <v>6301</v>
      </c>
      <c r="B209" s="10" t="s">
        <v>307</v>
      </c>
      <c r="C209" s="10" t="s">
        <v>308</v>
      </c>
      <c r="D209" s="12">
        <v>39850288</v>
      </c>
      <c r="E209" s="12">
        <v>1161.66</v>
      </c>
      <c r="F209" s="13">
        <v>28.4</v>
      </c>
      <c r="G209" s="13">
        <v>0</v>
      </c>
      <c r="H209" s="13">
        <v>8.1</v>
      </c>
      <c r="I209" s="14">
        <f t="shared" si="10"/>
        <v>0</v>
      </c>
      <c r="J209" s="15"/>
      <c r="K209" s="15"/>
      <c r="L209" s="15"/>
      <c r="M209" s="14">
        <v>0</v>
      </c>
      <c r="N209" s="14">
        <v>0</v>
      </c>
      <c r="O209" s="15">
        <v>800000</v>
      </c>
      <c r="P209" s="15">
        <v>3601000</v>
      </c>
      <c r="Q209" s="15">
        <f t="shared" si="11"/>
        <v>4401000</v>
      </c>
      <c r="R209" s="14">
        <v>0</v>
      </c>
      <c r="S209" s="16">
        <f t="shared" si="9"/>
        <v>11.04383486513322</v>
      </c>
    </row>
    <row r="210" spans="1:19" ht="24.75" customHeight="1">
      <c r="A210" s="9">
        <v>6302</v>
      </c>
      <c r="B210" s="10" t="s">
        <v>307</v>
      </c>
      <c r="C210" s="10" t="s">
        <v>309</v>
      </c>
      <c r="D210" s="12">
        <v>279753718</v>
      </c>
      <c r="E210" s="12">
        <v>4383.59</v>
      </c>
      <c r="F210" s="13">
        <v>25</v>
      </c>
      <c r="G210" s="13">
        <v>0</v>
      </c>
      <c r="H210" s="13">
        <v>10.4</v>
      </c>
      <c r="I210" s="14">
        <f t="shared" si="10"/>
        <v>0</v>
      </c>
      <c r="J210" s="15"/>
      <c r="K210" s="15"/>
      <c r="L210" s="15"/>
      <c r="M210" s="14">
        <v>0</v>
      </c>
      <c r="N210" s="14">
        <v>0</v>
      </c>
      <c r="O210" s="14">
        <v>0</v>
      </c>
      <c r="P210" s="15">
        <v>30160000</v>
      </c>
      <c r="Q210" s="15">
        <f t="shared" si="11"/>
        <v>30160000</v>
      </c>
      <c r="R210" s="14">
        <v>0</v>
      </c>
      <c r="S210" s="16">
        <f t="shared" si="9"/>
        <v>10.780911229926888</v>
      </c>
    </row>
    <row r="211" spans="1:19" ht="24.75" customHeight="1">
      <c r="A211" s="9">
        <v>6303</v>
      </c>
      <c r="B211" s="10" t="s">
        <v>307</v>
      </c>
      <c r="C211" s="10" t="s">
        <v>310</v>
      </c>
      <c r="D211" s="12">
        <v>402207067</v>
      </c>
      <c r="E211" s="12">
        <v>6750.99</v>
      </c>
      <c r="F211" s="13">
        <v>25</v>
      </c>
      <c r="G211" s="13">
        <v>0</v>
      </c>
      <c r="H211" s="13">
        <v>8.7</v>
      </c>
      <c r="I211" s="14">
        <f t="shared" si="10"/>
        <v>0</v>
      </c>
      <c r="J211" s="15"/>
      <c r="K211" s="15"/>
      <c r="L211" s="15"/>
      <c r="M211" s="14">
        <v>0</v>
      </c>
      <c r="N211" s="15">
        <v>745016.65</v>
      </c>
      <c r="O211" s="14">
        <v>0</v>
      </c>
      <c r="P211" s="15">
        <v>26145000</v>
      </c>
      <c r="Q211" s="15">
        <f t="shared" si="11"/>
        <v>26890016.65</v>
      </c>
      <c r="R211" s="15">
        <v>745016.65</v>
      </c>
      <c r="S211" s="16">
        <f t="shared" si="9"/>
        <v>6.500383047720044</v>
      </c>
    </row>
    <row r="212" spans="1:19" ht="24.75" customHeight="1">
      <c r="A212" s="9">
        <v>6304</v>
      </c>
      <c r="B212" s="10" t="s">
        <v>307</v>
      </c>
      <c r="C212" s="10" t="s">
        <v>311</v>
      </c>
      <c r="D212" s="12">
        <v>33028986</v>
      </c>
      <c r="E212" s="12">
        <v>845.49</v>
      </c>
      <c r="F212" s="13">
        <v>25</v>
      </c>
      <c r="G212" s="13">
        <v>0</v>
      </c>
      <c r="H212" s="13">
        <v>14.7</v>
      </c>
      <c r="I212" s="14">
        <f t="shared" si="10"/>
        <v>0</v>
      </c>
      <c r="J212" s="15"/>
      <c r="K212" s="15"/>
      <c r="L212" s="15"/>
      <c r="M212" s="14">
        <v>0</v>
      </c>
      <c r="N212" s="15">
        <v>32631.58</v>
      </c>
      <c r="O212" s="14">
        <v>0</v>
      </c>
      <c r="P212" s="15">
        <v>5325000</v>
      </c>
      <c r="Q212" s="15">
        <f t="shared" si="11"/>
        <v>5357631.58</v>
      </c>
      <c r="R212" s="14">
        <v>0</v>
      </c>
      <c r="S212" s="16">
        <f t="shared" si="9"/>
        <v>16.220999276211508</v>
      </c>
    </row>
    <row r="213" spans="1:19" ht="24.75" customHeight="1">
      <c r="A213" s="9">
        <v>6401</v>
      </c>
      <c r="B213" s="10" t="s">
        <v>312</v>
      </c>
      <c r="C213" s="10" t="s">
        <v>313</v>
      </c>
      <c r="D213" s="12">
        <v>62203337</v>
      </c>
      <c r="E213" s="12">
        <v>1771.6</v>
      </c>
      <c r="F213" s="13">
        <v>25</v>
      </c>
      <c r="G213" s="13">
        <v>0</v>
      </c>
      <c r="H213" s="13">
        <v>10.6</v>
      </c>
      <c r="I213" s="14">
        <f t="shared" si="10"/>
        <v>0</v>
      </c>
      <c r="J213" s="15"/>
      <c r="K213" s="15"/>
      <c r="L213" s="15"/>
      <c r="M213" s="15">
        <v>59198.26</v>
      </c>
      <c r="N213" s="14">
        <v>0</v>
      </c>
      <c r="O213" s="14">
        <v>0</v>
      </c>
      <c r="P213" s="15">
        <v>7235000</v>
      </c>
      <c r="Q213" s="15">
        <f t="shared" si="11"/>
        <v>7294198.26</v>
      </c>
      <c r="R213" s="14">
        <v>0</v>
      </c>
      <c r="S213" s="16">
        <f t="shared" si="9"/>
        <v>11.726377734364958</v>
      </c>
    </row>
    <row r="214" spans="1:19" ht="24.75" customHeight="1">
      <c r="A214" s="9">
        <v>6502</v>
      </c>
      <c r="B214" s="10" t="s">
        <v>314</v>
      </c>
      <c r="C214" s="10" t="s">
        <v>315</v>
      </c>
      <c r="D214" s="12">
        <v>52014076</v>
      </c>
      <c r="E214" s="12">
        <v>998.4</v>
      </c>
      <c r="F214" s="13">
        <v>25</v>
      </c>
      <c r="G214" s="13">
        <v>0</v>
      </c>
      <c r="H214" s="13">
        <v>7.75</v>
      </c>
      <c r="I214" s="14">
        <f t="shared" si="10"/>
        <v>105000</v>
      </c>
      <c r="J214" s="15"/>
      <c r="K214" s="15">
        <v>90000</v>
      </c>
      <c r="L214" s="15">
        <v>15000</v>
      </c>
      <c r="M214" s="14">
        <v>0</v>
      </c>
      <c r="N214" s="15">
        <v>68518.74</v>
      </c>
      <c r="O214" s="15">
        <v>938477</v>
      </c>
      <c r="P214" s="15">
        <v>2645000</v>
      </c>
      <c r="Q214" s="15">
        <f t="shared" si="11"/>
        <v>3756995.74</v>
      </c>
      <c r="R214" s="15">
        <v>55681.88</v>
      </c>
      <c r="S214" s="16">
        <f t="shared" si="9"/>
        <v>7.115985026822355</v>
      </c>
    </row>
    <row r="215" spans="1:19" ht="24.75" customHeight="1">
      <c r="A215" s="9">
        <v>6505</v>
      </c>
      <c r="B215" s="10" t="s">
        <v>314</v>
      </c>
      <c r="C215" s="10" t="s">
        <v>316</v>
      </c>
      <c r="D215" s="12">
        <v>37843839</v>
      </c>
      <c r="E215" s="12">
        <v>729.57</v>
      </c>
      <c r="F215" s="13">
        <v>25</v>
      </c>
      <c r="G215" s="13">
        <v>0</v>
      </c>
      <c r="H215" s="13">
        <v>8.6</v>
      </c>
      <c r="I215" s="14">
        <f t="shared" si="10"/>
        <v>144777</v>
      </c>
      <c r="J215" s="15">
        <v>18499</v>
      </c>
      <c r="K215" s="15">
        <v>80500</v>
      </c>
      <c r="L215" s="15">
        <v>45778</v>
      </c>
      <c r="M215" s="15">
        <v>11159.39</v>
      </c>
      <c r="N215" s="15">
        <v>44876.58</v>
      </c>
      <c r="O215" s="15">
        <v>192500</v>
      </c>
      <c r="P215" s="15">
        <v>1648572</v>
      </c>
      <c r="Q215" s="15">
        <f t="shared" si="11"/>
        <v>2041884.97</v>
      </c>
      <c r="R215" s="15">
        <v>51767.25</v>
      </c>
      <c r="S215" s="16">
        <f t="shared" si="9"/>
        <v>5.258762780382825</v>
      </c>
    </row>
    <row r="216" spans="1:19" ht="24.75" customHeight="1">
      <c r="A216" s="9">
        <v>6601</v>
      </c>
      <c r="B216" s="10" t="s">
        <v>317</v>
      </c>
      <c r="C216" s="10" t="s">
        <v>318</v>
      </c>
      <c r="D216" s="12">
        <v>1120647150</v>
      </c>
      <c r="E216" s="12">
        <v>13307.28</v>
      </c>
      <c r="F216" s="13">
        <v>25</v>
      </c>
      <c r="G216" s="13">
        <v>0</v>
      </c>
      <c r="H216" s="13">
        <v>11.5</v>
      </c>
      <c r="I216" s="14">
        <f t="shared" si="10"/>
        <v>0</v>
      </c>
      <c r="J216" s="15"/>
      <c r="K216" s="15"/>
      <c r="L216" s="15"/>
      <c r="M216" s="14">
        <v>0</v>
      </c>
      <c r="N216" s="14">
        <v>0</v>
      </c>
      <c r="O216" s="15">
        <v>9778221</v>
      </c>
      <c r="P216" s="15">
        <v>15482342</v>
      </c>
      <c r="Q216" s="15">
        <f t="shared" si="11"/>
        <v>25260563</v>
      </c>
      <c r="R216" s="14">
        <v>0</v>
      </c>
      <c r="S216" s="16">
        <f t="shared" si="9"/>
        <v>2.254104960691686</v>
      </c>
    </row>
    <row r="217" spans="1:19" ht="24.75" customHeight="1">
      <c r="A217" s="9">
        <v>6602</v>
      </c>
      <c r="B217" s="10" t="s">
        <v>317</v>
      </c>
      <c r="C217" s="10" t="s">
        <v>319</v>
      </c>
      <c r="D217" s="12">
        <v>210488058</v>
      </c>
      <c r="E217" s="12">
        <v>3270.07</v>
      </c>
      <c r="F217" s="13">
        <v>25</v>
      </c>
      <c r="G217" s="13">
        <v>0</v>
      </c>
      <c r="H217" s="13">
        <v>13.7</v>
      </c>
      <c r="I217" s="14">
        <f t="shared" si="10"/>
        <v>0</v>
      </c>
      <c r="J217" s="15"/>
      <c r="K217" s="15"/>
      <c r="L217" s="15"/>
      <c r="M217" s="14">
        <v>0</v>
      </c>
      <c r="N217" s="14">
        <v>0</v>
      </c>
      <c r="O217" s="14">
        <v>0</v>
      </c>
      <c r="P217" s="15">
        <v>33690000</v>
      </c>
      <c r="Q217" s="15">
        <f t="shared" si="11"/>
        <v>33690000</v>
      </c>
      <c r="R217" s="14">
        <v>0</v>
      </c>
      <c r="S217" s="16">
        <f t="shared" si="9"/>
        <v>16.005658620309944</v>
      </c>
    </row>
    <row r="218" spans="1:19" ht="24.75" customHeight="1">
      <c r="A218" s="9">
        <v>6603</v>
      </c>
      <c r="B218" s="10" t="s">
        <v>317</v>
      </c>
      <c r="C218" s="10" t="s">
        <v>320</v>
      </c>
      <c r="D218" s="12">
        <v>20555645</v>
      </c>
      <c r="E218" s="12">
        <v>610.93</v>
      </c>
      <c r="F218" s="13">
        <v>25</v>
      </c>
      <c r="G218" s="13">
        <v>0</v>
      </c>
      <c r="H218" s="13">
        <v>13</v>
      </c>
      <c r="I218" s="14">
        <f t="shared" si="10"/>
        <v>0</v>
      </c>
      <c r="J218" s="15"/>
      <c r="K218" s="15"/>
      <c r="L218" s="15"/>
      <c r="M218" s="14">
        <v>0</v>
      </c>
      <c r="N218" s="14">
        <v>0</v>
      </c>
      <c r="O218" s="14">
        <v>0</v>
      </c>
      <c r="P218" s="15">
        <v>2855000</v>
      </c>
      <c r="Q218" s="15">
        <f t="shared" si="11"/>
        <v>2855000</v>
      </c>
      <c r="R218" s="14">
        <v>0</v>
      </c>
      <c r="S218" s="16">
        <f t="shared" si="9"/>
        <v>13.889128752710022</v>
      </c>
    </row>
    <row r="219" spans="1:19" ht="24.75" customHeight="1">
      <c r="A219" s="9">
        <v>6604</v>
      </c>
      <c r="B219" s="10" t="s">
        <v>317</v>
      </c>
      <c r="C219" s="10" t="s">
        <v>321</v>
      </c>
      <c r="D219" s="12">
        <v>18557695</v>
      </c>
      <c r="E219" s="12">
        <v>428.8</v>
      </c>
      <c r="F219" s="13">
        <v>25</v>
      </c>
      <c r="G219" s="13">
        <v>0</v>
      </c>
      <c r="H219" s="13">
        <v>14.3</v>
      </c>
      <c r="I219" s="14">
        <f t="shared" si="10"/>
        <v>60214</v>
      </c>
      <c r="J219" s="15"/>
      <c r="K219" s="15"/>
      <c r="L219" s="15">
        <v>60214</v>
      </c>
      <c r="M219" s="14">
        <v>0</v>
      </c>
      <c r="N219" s="15">
        <v>11142.75</v>
      </c>
      <c r="O219" s="14">
        <v>0</v>
      </c>
      <c r="P219" s="15">
        <v>330000</v>
      </c>
      <c r="Q219" s="15">
        <f t="shared" si="11"/>
        <v>401356.75</v>
      </c>
      <c r="R219" s="14">
        <v>0</v>
      </c>
      <c r="S219" s="16">
        <f t="shared" si="9"/>
        <v>2.1627510851967338</v>
      </c>
    </row>
    <row r="220" spans="1:19" ht="24.75" customHeight="1">
      <c r="A220" s="9">
        <v>6605</v>
      </c>
      <c r="B220" s="10" t="s">
        <v>317</v>
      </c>
      <c r="C220" s="10" t="s">
        <v>322</v>
      </c>
      <c r="D220" s="12">
        <v>41736780</v>
      </c>
      <c r="E220" s="12">
        <v>904.38</v>
      </c>
      <c r="F220" s="13">
        <v>25</v>
      </c>
      <c r="G220" s="13">
        <v>0</v>
      </c>
      <c r="H220" s="13">
        <v>11.6</v>
      </c>
      <c r="I220" s="14">
        <f t="shared" si="10"/>
        <v>370000</v>
      </c>
      <c r="J220" s="15"/>
      <c r="K220" s="15">
        <v>370000</v>
      </c>
      <c r="L220" s="15"/>
      <c r="M220" s="14">
        <v>0</v>
      </c>
      <c r="N220" s="15">
        <v>213071.36</v>
      </c>
      <c r="O220" s="14">
        <v>0</v>
      </c>
      <c r="P220" s="15">
        <v>4010000</v>
      </c>
      <c r="Q220" s="15">
        <f t="shared" si="11"/>
        <v>4593071.36</v>
      </c>
      <c r="R220" s="15">
        <v>168398.98</v>
      </c>
      <c r="S220" s="16">
        <f t="shared" si="9"/>
        <v>10.601374566988635</v>
      </c>
    </row>
    <row r="221" spans="1:19" ht="24.75" customHeight="1">
      <c r="A221" s="9">
        <v>6606</v>
      </c>
      <c r="B221" s="10" t="s">
        <v>317</v>
      </c>
      <c r="C221" s="10" t="s">
        <v>323</v>
      </c>
      <c r="D221" s="12">
        <v>40952118</v>
      </c>
      <c r="E221" s="12">
        <v>1078.84</v>
      </c>
      <c r="F221" s="13">
        <v>25</v>
      </c>
      <c r="G221" s="13">
        <v>0</v>
      </c>
      <c r="H221" s="13">
        <v>15.01</v>
      </c>
      <c r="I221" s="14">
        <f t="shared" si="10"/>
        <v>0</v>
      </c>
      <c r="J221" s="15"/>
      <c r="K221" s="15"/>
      <c r="L221" s="15"/>
      <c r="M221" s="15">
        <v>18170.38</v>
      </c>
      <c r="N221" s="15">
        <v>730678.21</v>
      </c>
      <c r="O221" s="14">
        <v>0</v>
      </c>
      <c r="P221" s="15">
        <v>9278644.8</v>
      </c>
      <c r="Q221" s="15">
        <f t="shared" si="11"/>
        <v>10027493.39</v>
      </c>
      <c r="R221" s="15">
        <v>571440.59</v>
      </c>
      <c r="S221" s="16">
        <f t="shared" si="9"/>
        <v>23.09050975092424</v>
      </c>
    </row>
    <row r="222" spans="1:19" ht="24.75" customHeight="1">
      <c r="A222" s="9">
        <v>6701</v>
      </c>
      <c r="B222" s="10" t="s">
        <v>324</v>
      </c>
      <c r="C222" s="10" t="s">
        <v>325</v>
      </c>
      <c r="D222" s="12">
        <v>75077292</v>
      </c>
      <c r="E222" s="12">
        <v>2071.01</v>
      </c>
      <c r="F222" s="13">
        <v>25</v>
      </c>
      <c r="G222" s="13">
        <v>0</v>
      </c>
      <c r="H222" s="13">
        <v>2.3</v>
      </c>
      <c r="I222" s="14">
        <f t="shared" si="10"/>
        <v>0</v>
      </c>
      <c r="J222" s="15"/>
      <c r="K222" s="15"/>
      <c r="L222" s="15"/>
      <c r="M222" s="14">
        <v>0</v>
      </c>
      <c r="N222" s="14">
        <v>0</v>
      </c>
      <c r="O222" s="15">
        <v>165000</v>
      </c>
      <c r="P222" s="15">
        <v>1940000</v>
      </c>
      <c r="Q222" s="15">
        <f t="shared" si="11"/>
        <v>2105000</v>
      </c>
      <c r="R222" s="14">
        <v>0</v>
      </c>
      <c r="S222" s="16">
        <f t="shared" si="9"/>
        <v>2.803777206029221</v>
      </c>
    </row>
    <row r="223" spans="1:19" ht="24.75" customHeight="1">
      <c r="A223" s="9">
        <v>6703</v>
      </c>
      <c r="B223" s="10" t="s">
        <v>324</v>
      </c>
      <c r="C223" s="10" t="s">
        <v>326</v>
      </c>
      <c r="D223" s="12">
        <v>24080284</v>
      </c>
      <c r="E223" s="12">
        <v>826.7</v>
      </c>
      <c r="F223" s="13">
        <v>25</v>
      </c>
      <c r="G223" s="13">
        <v>0</v>
      </c>
      <c r="H223" s="13">
        <v>7</v>
      </c>
      <c r="I223" s="14">
        <f t="shared" si="10"/>
        <v>70900</v>
      </c>
      <c r="J223" s="15"/>
      <c r="K223" s="15"/>
      <c r="L223" s="15">
        <v>70900</v>
      </c>
      <c r="M223" s="14">
        <v>0</v>
      </c>
      <c r="N223" s="15">
        <v>75097.1</v>
      </c>
      <c r="O223" s="14">
        <v>0</v>
      </c>
      <c r="P223" s="15">
        <v>1835000</v>
      </c>
      <c r="Q223" s="15">
        <f t="shared" si="11"/>
        <v>1980997.1</v>
      </c>
      <c r="R223" s="15">
        <v>49284.23</v>
      </c>
      <c r="S223" s="16">
        <f t="shared" si="9"/>
        <v>8.0219688023613</v>
      </c>
    </row>
    <row r="224" spans="1:19" ht="24.75" customHeight="1">
      <c r="A224" s="9">
        <v>6704</v>
      </c>
      <c r="B224" s="10" t="s">
        <v>324</v>
      </c>
      <c r="C224" s="10" t="s">
        <v>327</v>
      </c>
      <c r="D224" s="12">
        <v>17722470</v>
      </c>
      <c r="E224" s="12">
        <v>350.31</v>
      </c>
      <c r="F224" s="13">
        <v>25</v>
      </c>
      <c r="G224" s="13">
        <v>0</v>
      </c>
      <c r="H224" s="13">
        <v>10</v>
      </c>
      <c r="I224" s="14">
        <f t="shared" si="10"/>
        <v>36298</v>
      </c>
      <c r="J224" s="15"/>
      <c r="K224" s="15"/>
      <c r="L224" s="15">
        <v>36298</v>
      </c>
      <c r="M224" s="14">
        <v>0</v>
      </c>
      <c r="N224" s="15">
        <v>20843.31</v>
      </c>
      <c r="O224" s="14">
        <v>0</v>
      </c>
      <c r="P224" s="15">
        <v>1445000</v>
      </c>
      <c r="Q224" s="15">
        <f t="shared" si="11"/>
        <v>1502141.31</v>
      </c>
      <c r="R224" s="15">
        <v>20843.31</v>
      </c>
      <c r="S224" s="16">
        <f t="shared" si="9"/>
        <v>8.358304457561502</v>
      </c>
    </row>
    <row r="225" spans="1:19" ht="24.75" customHeight="1">
      <c r="A225" s="9">
        <v>6802</v>
      </c>
      <c r="B225" s="10" t="s">
        <v>328</v>
      </c>
      <c r="C225" s="10" t="s">
        <v>329</v>
      </c>
      <c r="D225" s="12">
        <v>48644068</v>
      </c>
      <c r="E225" s="12">
        <v>1312.98</v>
      </c>
      <c r="F225" s="13">
        <v>25</v>
      </c>
      <c r="G225" s="13">
        <v>0</v>
      </c>
      <c r="H225" s="13">
        <v>14</v>
      </c>
      <c r="I225" s="14">
        <f t="shared" si="10"/>
        <v>244675</v>
      </c>
      <c r="J225" s="15"/>
      <c r="K225" s="15">
        <v>161875</v>
      </c>
      <c r="L225" s="15">
        <v>82800</v>
      </c>
      <c r="M225" s="15">
        <v>11139.8</v>
      </c>
      <c r="N225" s="15">
        <v>823834.57</v>
      </c>
      <c r="O225" s="14">
        <v>0</v>
      </c>
      <c r="P225" s="15">
        <v>8136481</v>
      </c>
      <c r="Q225" s="15">
        <f t="shared" si="11"/>
        <v>9216130.37</v>
      </c>
      <c r="R225" s="15">
        <v>43334.57</v>
      </c>
      <c r="S225" s="16">
        <f t="shared" si="9"/>
        <v>18.856966896765293</v>
      </c>
    </row>
    <row r="226" spans="1:19" ht="24.75" customHeight="1">
      <c r="A226" s="9">
        <v>6804</v>
      </c>
      <c r="B226" s="10" t="s">
        <v>330</v>
      </c>
      <c r="C226" s="10" t="s">
        <v>331</v>
      </c>
      <c r="D226" s="12">
        <v>116489143</v>
      </c>
      <c r="E226" s="12">
        <v>1563.51</v>
      </c>
      <c r="F226" s="13">
        <v>25</v>
      </c>
      <c r="G226" s="13">
        <v>0</v>
      </c>
      <c r="H226" s="13">
        <v>3.3</v>
      </c>
      <c r="I226" s="14">
        <f t="shared" si="10"/>
        <v>0</v>
      </c>
      <c r="J226" s="15"/>
      <c r="K226" s="15"/>
      <c r="L226" s="15"/>
      <c r="M226" s="14">
        <v>0</v>
      </c>
      <c r="N226" s="15">
        <v>83184.11</v>
      </c>
      <c r="O226" s="14">
        <v>0</v>
      </c>
      <c r="P226" s="15">
        <v>3120000</v>
      </c>
      <c r="Q226" s="15">
        <f t="shared" si="11"/>
        <v>3203184.11</v>
      </c>
      <c r="R226" s="15">
        <v>83184.11</v>
      </c>
      <c r="S226" s="16">
        <f t="shared" si="9"/>
        <v>2.6783611928538265</v>
      </c>
    </row>
    <row r="227" spans="1:19" ht="24.75" customHeight="1">
      <c r="A227" s="9">
        <v>6806</v>
      </c>
      <c r="B227" s="10" t="s">
        <v>328</v>
      </c>
      <c r="C227" s="10" t="s">
        <v>332</v>
      </c>
      <c r="D227" s="12">
        <v>29181154</v>
      </c>
      <c r="E227" s="12">
        <v>467.69</v>
      </c>
      <c r="F227" s="13">
        <v>25</v>
      </c>
      <c r="G227" s="13">
        <v>0</v>
      </c>
      <c r="H227" s="13">
        <v>6.09</v>
      </c>
      <c r="I227" s="14">
        <f t="shared" si="10"/>
        <v>0</v>
      </c>
      <c r="J227" s="15"/>
      <c r="K227" s="15"/>
      <c r="L227" s="15"/>
      <c r="M227" s="14">
        <v>0</v>
      </c>
      <c r="N227" s="14">
        <v>0</v>
      </c>
      <c r="O227" s="14">
        <v>0</v>
      </c>
      <c r="P227" s="15">
        <v>405000</v>
      </c>
      <c r="Q227" s="15">
        <f t="shared" si="11"/>
        <v>405000</v>
      </c>
      <c r="R227" s="14">
        <v>0</v>
      </c>
      <c r="S227" s="16">
        <f t="shared" si="9"/>
        <v>1.3878820556582512</v>
      </c>
    </row>
    <row r="228" spans="1:19" ht="24.75" customHeight="1">
      <c r="A228" s="9">
        <v>6901</v>
      </c>
      <c r="B228" s="10" t="s">
        <v>333</v>
      </c>
      <c r="C228" s="10" t="s">
        <v>334</v>
      </c>
      <c r="D228" s="12">
        <v>96150382</v>
      </c>
      <c r="E228" s="12">
        <v>1687.4</v>
      </c>
      <c r="F228" s="13">
        <v>25</v>
      </c>
      <c r="G228" s="13">
        <v>0</v>
      </c>
      <c r="H228" s="13">
        <v>3.91</v>
      </c>
      <c r="I228" s="14">
        <f t="shared" si="10"/>
        <v>319611</v>
      </c>
      <c r="J228" s="15"/>
      <c r="K228" s="15">
        <v>319611</v>
      </c>
      <c r="L228" s="15"/>
      <c r="M228" s="15">
        <v>17622.5</v>
      </c>
      <c r="N228" s="15">
        <v>107395.34</v>
      </c>
      <c r="O228" s="14">
        <v>0</v>
      </c>
      <c r="P228" s="15">
        <v>2195000</v>
      </c>
      <c r="Q228" s="15">
        <f t="shared" si="11"/>
        <v>2639628.84</v>
      </c>
      <c r="R228" s="15">
        <v>125017.84</v>
      </c>
      <c r="S228" s="16">
        <f t="shared" si="9"/>
        <v>2.615289661563695</v>
      </c>
    </row>
    <row r="229" spans="1:19" ht="24.75" customHeight="1">
      <c r="A229" s="9">
        <v>7001</v>
      </c>
      <c r="B229" s="10" t="s">
        <v>335</v>
      </c>
      <c r="C229" s="10" t="s">
        <v>336</v>
      </c>
      <c r="D229" s="12">
        <v>322242055</v>
      </c>
      <c r="E229" s="12">
        <v>4541.59</v>
      </c>
      <c r="F229" s="13">
        <v>26.9</v>
      </c>
      <c r="G229" s="13">
        <v>1.4</v>
      </c>
      <c r="H229" s="13">
        <v>0.6</v>
      </c>
      <c r="I229" s="14">
        <f t="shared" si="10"/>
        <v>0</v>
      </c>
      <c r="J229" s="15"/>
      <c r="K229" s="15"/>
      <c r="L229" s="15"/>
      <c r="M229" s="15">
        <v>12066.85</v>
      </c>
      <c r="N229" s="15">
        <v>154794.56</v>
      </c>
      <c r="O229" s="14">
        <v>0</v>
      </c>
      <c r="P229" s="15">
        <v>820000</v>
      </c>
      <c r="Q229" s="15">
        <f t="shared" si="11"/>
        <v>986861.41</v>
      </c>
      <c r="R229" s="15">
        <v>12066.85</v>
      </c>
      <c r="S229" s="16">
        <f t="shared" si="9"/>
        <v>0.3025038305444024</v>
      </c>
    </row>
    <row r="230" spans="1:19" ht="24.75" customHeight="1">
      <c r="A230" s="9">
        <v>7003</v>
      </c>
      <c r="B230" s="10" t="s">
        <v>335</v>
      </c>
      <c r="C230" s="10" t="s">
        <v>337</v>
      </c>
      <c r="D230" s="12">
        <v>52925805</v>
      </c>
      <c r="E230" s="12">
        <v>675.65</v>
      </c>
      <c r="F230" s="13">
        <v>25</v>
      </c>
      <c r="G230" s="13">
        <v>0</v>
      </c>
      <c r="H230" s="13">
        <v>10</v>
      </c>
      <c r="I230" s="14">
        <f t="shared" si="10"/>
        <v>78160</v>
      </c>
      <c r="J230" s="15"/>
      <c r="K230" s="15"/>
      <c r="L230" s="15">
        <v>78160</v>
      </c>
      <c r="M230" s="14">
        <v>0</v>
      </c>
      <c r="N230" s="15">
        <v>21380.04</v>
      </c>
      <c r="O230" s="14">
        <v>0</v>
      </c>
      <c r="P230" s="15">
        <v>2110000</v>
      </c>
      <c r="Q230" s="15">
        <f t="shared" si="11"/>
        <v>2209540.04</v>
      </c>
      <c r="R230" s="14">
        <v>0</v>
      </c>
      <c r="S230" s="16">
        <f t="shared" si="9"/>
        <v>4.17478778074325</v>
      </c>
    </row>
    <row r="231" spans="1:19" ht="24.75" customHeight="1">
      <c r="A231" s="9">
        <v>7006</v>
      </c>
      <c r="B231" s="10" t="s">
        <v>335</v>
      </c>
      <c r="C231" s="10" t="s">
        <v>338</v>
      </c>
      <c r="D231" s="12">
        <v>24532444</v>
      </c>
      <c r="E231" s="12">
        <v>544.47</v>
      </c>
      <c r="F231" s="13">
        <v>25</v>
      </c>
      <c r="G231" s="13">
        <v>0</v>
      </c>
      <c r="H231" s="13">
        <v>12</v>
      </c>
      <c r="I231" s="14">
        <f t="shared" si="10"/>
        <v>74118</v>
      </c>
      <c r="J231" s="15"/>
      <c r="K231" s="15"/>
      <c r="L231" s="15">
        <v>74118</v>
      </c>
      <c r="M231" s="14">
        <v>0</v>
      </c>
      <c r="N231" s="14">
        <v>0</v>
      </c>
      <c r="O231" s="14">
        <v>0</v>
      </c>
      <c r="P231" s="15">
        <v>2330000</v>
      </c>
      <c r="Q231" s="15">
        <f t="shared" si="11"/>
        <v>2404118</v>
      </c>
      <c r="R231" s="14">
        <v>0</v>
      </c>
      <c r="S231" s="16">
        <f t="shared" si="9"/>
        <v>9.7997492626499</v>
      </c>
    </row>
    <row r="232" spans="1:19" ht="24.75" customHeight="1">
      <c r="A232" s="9">
        <v>7007</v>
      </c>
      <c r="B232" s="10" t="s">
        <v>335</v>
      </c>
      <c r="C232" s="10" t="s">
        <v>339</v>
      </c>
      <c r="D232" s="12">
        <v>44613077</v>
      </c>
      <c r="E232" s="12">
        <v>737.89</v>
      </c>
      <c r="F232" s="13">
        <v>25</v>
      </c>
      <c r="G232" s="13">
        <v>0</v>
      </c>
      <c r="H232" s="13">
        <v>7.8</v>
      </c>
      <c r="I232" s="14">
        <f t="shared" si="10"/>
        <v>0</v>
      </c>
      <c r="J232" s="15"/>
      <c r="K232" s="15"/>
      <c r="L232" s="15"/>
      <c r="M232" s="14">
        <v>0</v>
      </c>
      <c r="N232" s="14">
        <v>0</v>
      </c>
      <c r="O232" s="14">
        <v>0</v>
      </c>
      <c r="P232" s="15">
        <v>1995000</v>
      </c>
      <c r="Q232" s="15">
        <f t="shared" si="11"/>
        <v>1995000</v>
      </c>
      <c r="R232" s="14">
        <v>0</v>
      </c>
      <c r="S232" s="16">
        <f t="shared" si="9"/>
        <v>4.4717830155494545</v>
      </c>
    </row>
    <row r="233" spans="1:19" ht="24.75" customHeight="1">
      <c r="A233" s="9">
        <v>7008</v>
      </c>
      <c r="B233" s="10" t="s">
        <v>335</v>
      </c>
      <c r="C233" s="10" t="s">
        <v>340</v>
      </c>
      <c r="D233" s="12">
        <v>58269496</v>
      </c>
      <c r="E233" s="12">
        <v>822.29</v>
      </c>
      <c r="F233" s="13">
        <v>25</v>
      </c>
      <c r="G233" s="13">
        <v>0</v>
      </c>
      <c r="H233" s="13">
        <v>16</v>
      </c>
      <c r="I233" s="14">
        <f t="shared" si="10"/>
        <v>0</v>
      </c>
      <c r="J233" s="15"/>
      <c r="K233" s="15"/>
      <c r="L233" s="15"/>
      <c r="M233" s="14">
        <v>0</v>
      </c>
      <c r="N233" s="14">
        <v>0</v>
      </c>
      <c r="O233" s="14">
        <v>0</v>
      </c>
      <c r="P233" s="15">
        <v>4190000</v>
      </c>
      <c r="Q233" s="15">
        <f t="shared" si="11"/>
        <v>4190000</v>
      </c>
      <c r="R233" s="14">
        <v>0</v>
      </c>
      <c r="S233" s="16">
        <f t="shared" si="9"/>
        <v>7.190726345050247</v>
      </c>
    </row>
    <row r="234" spans="1:19" ht="24.75" customHeight="1">
      <c r="A234" s="9">
        <v>7009</v>
      </c>
      <c r="B234" s="10" t="s">
        <v>335</v>
      </c>
      <c r="C234" s="10" t="s">
        <v>341</v>
      </c>
      <c r="D234" s="12">
        <v>36006481</v>
      </c>
      <c r="E234" s="12">
        <v>658.22</v>
      </c>
      <c r="F234" s="13">
        <v>25.7</v>
      </c>
      <c r="G234" s="13">
        <v>0</v>
      </c>
      <c r="H234" s="13">
        <v>13.3</v>
      </c>
      <c r="I234" s="14">
        <f t="shared" si="10"/>
        <v>11125</v>
      </c>
      <c r="J234" s="15"/>
      <c r="K234" s="15"/>
      <c r="L234" s="15">
        <v>11125</v>
      </c>
      <c r="M234" s="14">
        <v>0</v>
      </c>
      <c r="N234" s="15">
        <v>590022.92</v>
      </c>
      <c r="O234" s="14">
        <v>0</v>
      </c>
      <c r="P234" s="15">
        <v>1170000</v>
      </c>
      <c r="Q234" s="15">
        <f t="shared" si="11"/>
        <v>1771147.92</v>
      </c>
      <c r="R234" s="15">
        <v>30405.26</v>
      </c>
      <c r="S234" s="16">
        <f t="shared" si="9"/>
        <v>4.834525928818204</v>
      </c>
    </row>
    <row r="235" spans="1:19" ht="24.75" customHeight="1">
      <c r="A235" s="9">
        <v>7102</v>
      </c>
      <c r="B235" s="10" t="s">
        <v>342</v>
      </c>
      <c r="C235" s="10" t="s">
        <v>343</v>
      </c>
      <c r="D235" s="12">
        <v>81450510</v>
      </c>
      <c r="E235" s="12">
        <v>1304.87</v>
      </c>
      <c r="F235" s="13">
        <v>25</v>
      </c>
      <c r="G235" s="13">
        <v>0</v>
      </c>
      <c r="H235" s="13">
        <v>8</v>
      </c>
      <c r="I235" s="14">
        <f t="shared" si="10"/>
        <v>196412</v>
      </c>
      <c r="J235" s="15"/>
      <c r="K235" s="15">
        <v>157263</v>
      </c>
      <c r="L235" s="15">
        <v>39149</v>
      </c>
      <c r="M235" s="14">
        <v>0</v>
      </c>
      <c r="N235" s="15">
        <v>39611.08</v>
      </c>
      <c r="O235" s="14">
        <v>0</v>
      </c>
      <c r="P235" s="15">
        <v>7185000</v>
      </c>
      <c r="Q235" s="15">
        <f t="shared" si="11"/>
        <v>7421023.08</v>
      </c>
      <c r="R235" s="14">
        <v>0</v>
      </c>
      <c r="S235" s="16">
        <f t="shared" si="9"/>
        <v>9.11108239837909</v>
      </c>
    </row>
    <row r="236" spans="1:19" ht="24.75" customHeight="1">
      <c r="A236" s="9">
        <v>7104</v>
      </c>
      <c r="B236" s="10" t="s">
        <v>342</v>
      </c>
      <c r="C236" s="10" t="s">
        <v>344</v>
      </c>
      <c r="D236" s="12">
        <v>53834438</v>
      </c>
      <c r="E236" s="12">
        <v>561.19</v>
      </c>
      <c r="F236" s="13">
        <v>25</v>
      </c>
      <c r="G236" s="13">
        <v>0</v>
      </c>
      <c r="H236" s="13">
        <v>10.8</v>
      </c>
      <c r="I236" s="14">
        <f t="shared" si="10"/>
        <v>0</v>
      </c>
      <c r="J236" s="15"/>
      <c r="K236" s="15"/>
      <c r="L236" s="15"/>
      <c r="M236" s="14">
        <v>0</v>
      </c>
      <c r="N236" s="15">
        <v>5852.96</v>
      </c>
      <c r="O236" s="14">
        <v>0</v>
      </c>
      <c r="P236" s="15">
        <v>3110000</v>
      </c>
      <c r="Q236" s="15">
        <f t="shared" si="11"/>
        <v>3115852.96</v>
      </c>
      <c r="R236" s="14">
        <v>0</v>
      </c>
      <c r="S236" s="16">
        <f t="shared" si="9"/>
        <v>5.7878433875356885</v>
      </c>
    </row>
    <row r="237" spans="1:19" ht="24.75" customHeight="1">
      <c r="A237" s="9">
        <v>7105</v>
      </c>
      <c r="B237" s="10" t="s">
        <v>342</v>
      </c>
      <c r="C237" s="10" t="s">
        <v>345</v>
      </c>
      <c r="D237" s="12">
        <v>22603699</v>
      </c>
      <c r="E237" s="12">
        <v>506.98</v>
      </c>
      <c r="F237" s="13">
        <v>25</v>
      </c>
      <c r="G237" s="13">
        <v>2</v>
      </c>
      <c r="H237" s="13">
        <v>14</v>
      </c>
      <c r="I237" s="14">
        <f t="shared" si="10"/>
        <v>0</v>
      </c>
      <c r="J237" s="15"/>
      <c r="K237" s="15"/>
      <c r="L237" s="15"/>
      <c r="M237" s="14">
        <v>0</v>
      </c>
      <c r="N237" s="14">
        <v>0</v>
      </c>
      <c r="O237" s="15">
        <v>224162.8</v>
      </c>
      <c r="P237" s="15">
        <v>1090000</v>
      </c>
      <c r="Q237" s="15">
        <f t="shared" si="11"/>
        <v>1314162.8</v>
      </c>
      <c r="R237" s="14">
        <v>0</v>
      </c>
      <c r="S237" s="16">
        <f t="shared" si="9"/>
        <v>5.81392806549052</v>
      </c>
    </row>
    <row r="238" spans="1:19" ht="24.75" customHeight="1">
      <c r="A238" s="9">
        <v>7201</v>
      </c>
      <c r="B238" s="10" t="s">
        <v>346</v>
      </c>
      <c r="C238" s="10" t="s">
        <v>347</v>
      </c>
      <c r="D238" s="12">
        <v>40538708</v>
      </c>
      <c r="E238" s="12">
        <v>1119.68</v>
      </c>
      <c r="F238" s="13">
        <v>25</v>
      </c>
      <c r="G238" s="13">
        <v>0</v>
      </c>
      <c r="H238" s="13">
        <v>15.2</v>
      </c>
      <c r="I238" s="14">
        <f t="shared" si="10"/>
        <v>0</v>
      </c>
      <c r="J238" s="15"/>
      <c r="K238" s="15"/>
      <c r="L238" s="15"/>
      <c r="M238" s="15">
        <v>9741.8</v>
      </c>
      <c r="N238" s="15">
        <v>222024.52</v>
      </c>
      <c r="O238" s="14">
        <v>0</v>
      </c>
      <c r="P238" s="15">
        <v>7245000</v>
      </c>
      <c r="Q238" s="15">
        <f t="shared" si="11"/>
        <v>7476766.32</v>
      </c>
      <c r="R238" s="15">
        <v>29530.3</v>
      </c>
      <c r="S238" s="16">
        <f t="shared" si="9"/>
        <v>18.37067925302405</v>
      </c>
    </row>
    <row r="239" spans="1:19" ht="24.75" customHeight="1">
      <c r="A239" s="9">
        <v>7202</v>
      </c>
      <c r="B239" s="10" t="s">
        <v>346</v>
      </c>
      <c r="C239" s="10" t="s">
        <v>348</v>
      </c>
      <c r="D239" s="12">
        <v>109002625</v>
      </c>
      <c r="E239" s="12">
        <v>2039.82</v>
      </c>
      <c r="F239" s="13">
        <v>25</v>
      </c>
      <c r="G239" s="13">
        <v>0</v>
      </c>
      <c r="H239" s="13">
        <v>15.3</v>
      </c>
      <c r="I239" s="14">
        <f t="shared" si="10"/>
        <v>0</v>
      </c>
      <c r="J239" s="15"/>
      <c r="K239" s="15"/>
      <c r="L239" s="15"/>
      <c r="M239" s="14">
        <v>0</v>
      </c>
      <c r="N239" s="14">
        <v>0</v>
      </c>
      <c r="O239" s="14">
        <v>0</v>
      </c>
      <c r="P239" s="15">
        <v>15935000</v>
      </c>
      <c r="Q239" s="15">
        <f t="shared" si="11"/>
        <v>15935000</v>
      </c>
      <c r="R239" s="14">
        <v>0</v>
      </c>
      <c r="S239" s="16">
        <f t="shared" si="9"/>
        <v>14.618913994043723</v>
      </c>
    </row>
    <row r="240" spans="1:19" ht="24.75" customHeight="1">
      <c r="A240" s="9">
        <v>7203</v>
      </c>
      <c r="B240" s="10" t="s">
        <v>346</v>
      </c>
      <c r="C240" s="10" t="s">
        <v>349</v>
      </c>
      <c r="D240" s="12">
        <v>964499954</v>
      </c>
      <c r="E240" s="12">
        <v>8302.49</v>
      </c>
      <c r="F240" s="13">
        <v>25</v>
      </c>
      <c r="G240" s="13">
        <v>0</v>
      </c>
      <c r="H240" s="13">
        <v>18.8</v>
      </c>
      <c r="I240" s="14">
        <f t="shared" si="10"/>
        <v>0</v>
      </c>
      <c r="J240" s="15"/>
      <c r="K240" s="15"/>
      <c r="L240" s="15"/>
      <c r="M240" s="14">
        <v>0</v>
      </c>
      <c r="N240" s="14">
        <v>0</v>
      </c>
      <c r="O240" s="14">
        <v>0</v>
      </c>
      <c r="P240" s="15">
        <v>59554024.31</v>
      </c>
      <c r="Q240" s="15">
        <f t="shared" si="11"/>
        <v>59554024.31</v>
      </c>
      <c r="R240" s="14">
        <v>0</v>
      </c>
      <c r="S240" s="16">
        <f t="shared" si="9"/>
        <v>6.174601052391548</v>
      </c>
    </row>
    <row r="241" spans="1:19" ht="24.75" customHeight="1">
      <c r="A241" s="9">
        <v>7204</v>
      </c>
      <c r="B241" s="10" t="s">
        <v>346</v>
      </c>
      <c r="C241" s="10" t="s">
        <v>350</v>
      </c>
      <c r="D241" s="12">
        <v>59756118</v>
      </c>
      <c r="E241" s="12">
        <v>929.93</v>
      </c>
      <c r="F241" s="13">
        <v>25</v>
      </c>
      <c r="G241" s="13">
        <v>0</v>
      </c>
      <c r="H241" s="13">
        <v>12.5</v>
      </c>
      <c r="I241" s="14">
        <f t="shared" si="10"/>
        <v>140000</v>
      </c>
      <c r="J241" s="15"/>
      <c r="K241" s="15">
        <v>140000</v>
      </c>
      <c r="L241" s="15"/>
      <c r="M241" s="14">
        <v>0</v>
      </c>
      <c r="N241" s="15">
        <v>201270.89</v>
      </c>
      <c r="O241" s="15">
        <v>419042.3</v>
      </c>
      <c r="P241" s="15">
        <v>5626767</v>
      </c>
      <c r="Q241" s="15">
        <f t="shared" si="11"/>
        <v>6387080.1899999995</v>
      </c>
      <c r="R241" s="14">
        <v>0</v>
      </c>
      <c r="S241" s="16">
        <f t="shared" si="9"/>
        <v>10.688579519171576</v>
      </c>
    </row>
    <row r="242" spans="1:19" ht="24.75" customHeight="1">
      <c r="A242" s="9">
        <v>7205</v>
      </c>
      <c r="B242" s="10" t="s">
        <v>346</v>
      </c>
      <c r="C242" s="10" t="s">
        <v>351</v>
      </c>
      <c r="D242" s="12">
        <v>55546052</v>
      </c>
      <c r="E242" s="12">
        <v>1244.04</v>
      </c>
      <c r="F242" s="13">
        <v>25</v>
      </c>
      <c r="G242" s="13">
        <v>0</v>
      </c>
      <c r="H242" s="13">
        <v>14.8</v>
      </c>
      <c r="I242" s="14">
        <f t="shared" si="10"/>
        <v>0</v>
      </c>
      <c r="J242" s="15"/>
      <c r="K242" s="15"/>
      <c r="L242" s="15"/>
      <c r="M242" s="14">
        <v>0</v>
      </c>
      <c r="N242" s="14">
        <v>0</v>
      </c>
      <c r="O242" s="14">
        <v>0</v>
      </c>
      <c r="P242" s="15">
        <v>7620000</v>
      </c>
      <c r="Q242" s="15">
        <f t="shared" si="11"/>
        <v>7620000</v>
      </c>
      <c r="R242" s="14">
        <v>0</v>
      </c>
      <c r="S242" s="16">
        <f t="shared" si="9"/>
        <v>13.7183467152625</v>
      </c>
    </row>
    <row r="243" spans="1:19" ht="24.75" customHeight="1">
      <c r="A243" s="9">
        <v>7206</v>
      </c>
      <c r="B243" s="10" t="s">
        <v>346</v>
      </c>
      <c r="C243" s="10" t="s">
        <v>352</v>
      </c>
      <c r="D243" s="12">
        <v>78832314</v>
      </c>
      <c r="E243" s="12">
        <v>1585.76</v>
      </c>
      <c r="F243" s="13">
        <v>25</v>
      </c>
      <c r="G243" s="13">
        <v>0</v>
      </c>
      <c r="H243" s="13">
        <v>12.7</v>
      </c>
      <c r="I243" s="14">
        <f t="shared" si="10"/>
        <v>0</v>
      </c>
      <c r="J243" s="15"/>
      <c r="K243" s="15"/>
      <c r="L243" s="15"/>
      <c r="M243" s="14">
        <v>0</v>
      </c>
      <c r="N243" s="14">
        <v>0</v>
      </c>
      <c r="O243" s="14">
        <v>0</v>
      </c>
      <c r="P243" s="15">
        <v>10560000</v>
      </c>
      <c r="Q243" s="15">
        <f t="shared" si="11"/>
        <v>10560000</v>
      </c>
      <c r="R243" s="14">
        <v>0</v>
      </c>
      <c r="S243" s="16">
        <f t="shared" si="9"/>
        <v>13.395522044424574</v>
      </c>
    </row>
    <row r="244" spans="1:19" ht="24.75" customHeight="1">
      <c r="A244" s="9">
        <v>7207</v>
      </c>
      <c r="B244" s="10" t="s">
        <v>346</v>
      </c>
      <c r="C244" s="10" t="s">
        <v>353</v>
      </c>
      <c r="D244" s="12">
        <v>1106492262</v>
      </c>
      <c r="E244" s="12">
        <v>15614.83</v>
      </c>
      <c r="F244" s="13">
        <v>25</v>
      </c>
      <c r="G244" s="13">
        <v>0</v>
      </c>
      <c r="H244" s="13">
        <v>14.3</v>
      </c>
      <c r="I244" s="14">
        <f t="shared" si="10"/>
        <v>0</v>
      </c>
      <c r="J244" s="15"/>
      <c r="K244" s="15"/>
      <c r="L244" s="15"/>
      <c r="M244" s="14">
        <v>0</v>
      </c>
      <c r="N244" s="14">
        <v>0</v>
      </c>
      <c r="O244" s="14">
        <v>0</v>
      </c>
      <c r="P244" s="15">
        <v>135625000</v>
      </c>
      <c r="Q244" s="15">
        <f t="shared" si="11"/>
        <v>135625000</v>
      </c>
      <c r="R244" s="14">
        <v>0</v>
      </c>
      <c r="S244" s="16">
        <f t="shared" si="9"/>
        <v>12.257202753036514</v>
      </c>
    </row>
    <row r="245" spans="1:19" ht="24.75" customHeight="1">
      <c r="A245" s="9">
        <v>7208</v>
      </c>
      <c r="B245" s="10" t="s">
        <v>346</v>
      </c>
      <c r="C245" s="10" t="s">
        <v>354</v>
      </c>
      <c r="D245" s="12">
        <v>42332731</v>
      </c>
      <c r="E245" s="12">
        <v>1240.61</v>
      </c>
      <c r="F245" s="13">
        <v>25</v>
      </c>
      <c r="G245" s="13">
        <v>0</v>
      </c>
      <c r="H245" s="13">
        <v>14</v>
      </c>
      <c r="I245" s="14">
        <f t="shared" si="10"/>
        <v>27756</v>
      </c>
      <c r="J245" s="15"/>
      <c r="K245" s="15"/>
      <c r="L245" s="15">
        <v>27756</v>
      </c>
      <c r="M245" s="14">
        <v>0</v>
      </c>
      <c r="N245" s="14">
        <v>0</v>
      </c>
      <c r="O245" s="14">
        <v>0</v>
      </c>
      <c r="P245" s="15">
        <v>5880000</v>
      </c>
      <c r="Q245" s="15">
        <f t="shared" si="11"/>
        <v>5907756</v>
      </c>
      <c r="R245" s="14">
        <v>0</v>
      </c>
      <c r="S245" s="16">
        <f t="shared" si="9"/>
        <v>13.955527697941339</v>
      </c>
    </row>
    <row r="246" spans="1:19" ht="24.75" customHeight="1">
      <c r="A246" s="9">
        <v>7301</v>
      </c>
      <c r="B246" s="10" t="s">
        <v>355</v>
      </c>
      <c r="C246" s="10" t="s">
        <v>356</v>
      </c>
      <c r="D246" s="12">
        <v>50493005</v>
      </c>
      <c r="E246" s="12">
        <v>1305.54</v>
      </c>
      <c r="F246" s="13">
        <v>25</v>
      </c>
      <c r="G246" s="13">
        <v>0</v>
      </c>
      <c r="H246" s="13">
        <v>13.5</v>
      </c>
      <c r="I246" s="14">
        <f t="shared" si="10"/>
        <v>350000</v>
      </c>
      <c r="J246" s="15"/>
      <c r="K246" s="15">
        <v>350000</v>
      </c>
      <c r="L246" s="15"/>
      <c r="M246" s="15">
        <v>200000</v>
      </c>
      <c r="N246" s="14">
        <v>0</v>
      </c>
      <c r="O246" s="15">
        <v>838034.85</v>
      </c>
      <c r="P246" s="15">
        <v>7840000</v>
      </c>
      <c r="Q246" s="15">
        <f t="shared" si="11"/>
        <v>9228034.85</v>
      </c>
      <c r="R246" s="14">
        <v>0</v>
      </c>
      <c r="S246" s="16">
        <f t="shared" si="9"/>
        <v>18.275867815749926</v>
      </c>
    </row>
    <row r="247" spans="1:19" ht="24.75" customHeight="1">
      <c r="A247" s="9">
        <v>7302</v>
      </c>
      <c r="B247" s="10" t="s">
        <v>355</v>
      </c>
      <c r="C247" s="10" t="s">
        <v>357</v>
      </c>
      <c r="D247" s="12">
        <v>121426073</v>
      </c>
      <c r="E247" s="12">
        <v>2901.3</v>
      </c>
      <c r="F247" s="13">
        <v>25</v>
      </c>
      <c r="G247" s="13">
        <v>0</v>
      </c>
      <c r="H247" s="13">
        <v>12</v>
      </c>
      <c r="I247" s="14">
        <f t="shared" si="10"/>
        <v>0</v>
      </c>
      <c r="J247" s="15"/>
      <c r="K247" s="15"/>
      <c r="L247" s="15"/>
      <c r="M247" s="15">
        <v>14791.51</v>
      </c>
      <c r="N247" s="14">
        <v>0</v>
      </c>
      <c r="O247" s="15">
        <v>75514.4</v>
      </c>
      <c r="P247" s="15">
        <v>11140000</v>
      </c>
      <c r="Q247" s="15">
        <f t="shared" si="11"/>
        <v>11230305.91</v>
      </c>
      <c r="R247" s="15">
        <v>14791.51</v>
      </c>
      <c r="S247" s="16">
        <f t="shared" si="9"/>
        <v>9.236496020092819</v>
      </c>
    </row>
    <row r="248" spans="1:19" ht="24.75" customHeight="1">
      <c r="A248" s="9">
        <v>7303</v>
      </c>
      <c r="B248" s="10" t="s">
        <v>355</v>
      </c>
      <c r="C248" s="10" t="s">
        <v>358</v>
      </c>
      <c r="D248" s="12">
        <v>18799672</v>
      </c>
      <c r="E248" s="12">
        <v>533.79</v>
      </c>
      <c r="F248" s="13">
        <v>25</v>
      </c>
      <c r="G248" s="13">
        <v>0</v>
      </c>
      <c r="H248" s="13">
        <v>7</v>
      </c>
      <c r="I248" s="14">
        <f t="shared" si="10"/>
        <v>0</v>
      </c>
      <c r="J248" s="15"/>
      <c r="K248" s="15"/>
      <c r="L248" s="15"/>
      <c r="M248" s="14">
        <v>0</v>
      </c>
      <c r="N248" s="14">
        <v>0</v>
      </c>
      <c r="O248" s="14">
        <v>0</v>
      </c>
      <c r="P248" s="15">
        <v>835000</v>
      </c>
      <c r="Q248" s="15">
        <f t="shared" si="11"/>
        <v>835000</v>
      </c>
      <c r="R248" s="14">
        <v>0</v>
      </c>
      <c r="S248" s="16">
        <f t="shared" si="9"/>
        <v>4.441566852868497</v>
      </c>
    </row>
    <row r="249" spans="1:19" ht="24.75" customHeight="1">
      <c r="A249" s="9">
        <v>7304</v>
      </c>
      <c r="B249" s="10" t="s">
        <v>355</v>
      </c>
      <c r="C249" s="10" t="s">
        <v>359</v>
      </c>
      <c r="D249" s="12">
        <v>21738028</v>
      </c>
      <c r="E249" s="12">
        <v>675.88</v>
      </c>
      <c r="F249" s="13">
        <v>25</v>
      </c>
      <c r="G249" s="13">
        <v>0</v>
      </c>
      <c r="H249" s="13">
        <v>14.3</v>
      </c>
      <c r="I249" s="14">
        <f t="shared" si="10"/>
        <v>0</v>
      </c>
      <c r="J249" s="15"/>
      <c r="K249" s="15"/>
      <c r="L249" s="15"/>
      <c r="M249" s="14">
        <v>0</v>
      </c>
      <c r="N249" s="14">
        <v>0</v>
      </c>
      <c r="O249" s="14">
        <v>0</v>
      </c>
      <c r="P249" s="15">
        <v>3025000</v>
      </c>
      <c r="Q249" s="15">
        <f t="shared" si="11"/>
        <v>3025000</v>
      </c>
      <c r="R249" s="14">
        <v>0</v>
      </c>
      <c r="S249" s="16">
        <f t="shared" si="9"/>
        <v>13.915705693267116</v>
      </c>
    </row>
    <row r="250" spans="1:19" ht="24.75" customHeight="1">
      <c r="A250" s="9">
        <v>7307</v>
      </c>
      <c r="B250" s="10" t="s">
        <v>355</v>
      </c>
      <c r="C250" s="10" t="s">
        <v>360</v>
      </c>
      <c r="D250" s="12">
        <v>61948694</v>
      </c>
      <c r="E250" s="12">
        <v>1244.52</v>
      </c>
      <c r="F250" s="13">
        <v>27.22</v>
      </c>
      <c r="G250" s="13">
        <v>0</v>
      </c>
      <c r="H250" s="13">
        <v>8.78</v>
      </c>
      <c r="I250" s="14">
        <f t="shared" si="10"/>
        <v>0</v>
      </c>
      <c r="J250" s="15"/>
      <c r="K250" s="15"/>
      <c r="L250" s="15"/>
      <c r="M250" s="14">
        <v>0</v>
      </c>
      <c r="N250" s="14">
        <v>0</v>
      </c>
      <c r="O250" s="14">
        <v>0</v>
      </c>
      <c r="P250" s="15">
        <v>4350000</v>
      </c>
      <c r="Q250" s="15">
        <f t="shared" si="11"/>
        <v>4350000</v>
      </c>
      <c r="R250" s="14">
        <v>0</v>
      </c>
      <c r="S250" s="16">
        <f t="shared" si="9"/>
        <v>7.021939800700237</v>
      </c>
    </row>
    <row r="251" spans="1:19" ht="24.75" customHeight="1">
      <c r="A251" s="9">
        <v>7309</v>
      </c>
      <c r="B251" s="10" t="s">
        <v>355</v>
      </c>
      <c r="C251" s="10" t="s">
        <v>361</v>
      </c>
      <c r="D251" s="12">
        <v>21736927</v>
      </c>
      <c r="E251" s="12">
        <v>702.54</v>
      </c>
      <c r="F251" s="13">
        <v>25</v>
      </c>
      <c r="G251" s="13">
        <v>0</v>
      </c>
      <c r="H251" s="13">
        <v>11.28</v>
      </c>
      <c r="I251" s="14">
        <f t="shared" si="10"/>
        <v>0</v>
      </c>
      <c r="J251" s="15"/>
      <c r="K251" s="15"/>
      <c r="L251" s="15"/>
      <c r="M251" s="14">
        <v>0</v>
      </c>
      <c r="N251" s="14">
        <v>0</v>
      </c>
      <c r="O251" s="14">
        <v>0</v>
      </c>
      <c r="P251" s="15">
        <v>1875000</v>
      </c>
      <c r="Q251" s="15">
        <f t="shared" si="11"/>
        <v>1875000</v>
      </c>
      <c r="R251" s="14">
        <v>0</v>
      </c>
      <c r="S251" s="16">
        <f t="shared" si="9"/>
        <v>8.625874301367437</v>
      </c>
    </row>
    <row r="252" spans="1:19" ht="24.75" customHeight="1">
      <c r="A252" s="9">
        <v>7310</v>
      </c>
      <c r="B252" s="10" t="s">
        <v>355</v>
      </c>
      <c r="C252" s="10" t="s">
        <v>362</v>
      </c>
      <c r="D252" s="12">
        <v>28859944</v>
      </c>
      <c r="E252" s="12">
        <v>807.88</v>
      </c>
      <c r="F252" s="13">
        <v>25</v>
      </c>
      <c r="G252" s="13">
        <v>0</v>
      </c>
      <c r="H252" s="13">
        <v>15.25</v>
      </c>
      <c r="I252" s="14">
        <f t="shared" si="10"/>
        <v>270000</v>
      </c>
      <c r="J252" s="15"/>
      <c r="K252" s="15">
        <v>270000</v>
      </c>
      <c r="L252" s="15"/>
      <c r="M252" s="15">
        <v>29978.87</v>
      </c>
      <c r="N252" s="15">
        <v>34450.08</v>
      </c>
      <c r="O252" s="14">
        <v>0</v>
      </c>
      <c r="P252" s="15">
        <v>5425000</v>
      </c>
      <c r="Q252" s="15">
        <f t="shared" si="11"/>
        <v>5759428.95</v>
      </c>
      <c r="R252" s="14">
        <v>0</v>
      </c>
      <c r="S252" s="16">
        <f t="shared" si="9"/>
        <v>19.95647999178377</v>
      </c>
    </row>
    <row r="253" spans="1:19" ht="24.75" customHeight="1">
      <c r="A253" s="9">
        <v>7311</v>
      </c>
      <c r="B253" s="10" t="s">
        <v>355</v>
      </c>
      <c r="C253" s="10" t="s">
        <v>363</v>
      </c>
      <c r="D253" s="12">
        <v>331461128</v>
      </c>
      <c r="E253" s="12">
        <v>3892.71</v>
      </c>
      <c r="F253" s="13">
        <v>25</v>
      </c>
      <c r="G253" s="13">
        <v>0</v>
      </c>
      <c r="H253" s="13">
        <v>11.2</v>
      </c>
      <c r="I253" s="14">
        <f t="shared" si="10"/>
        <v>0</v>
      </c>
      <c r="J253" s="15"/>
      <c r="K253" s="15"/>
      <c r="L253" s="15"/>
      <c r="M253" s="14">
        <v>0</v>
      </c>
      <c r="N253" s="14">
        <v>0</v>
      </c>
      <c r="O253" s="14">
        <v>0</v>
      </c>
      <c r="P253" s="15">
        <v>14455000</v>
      </c>
      <c r="Q253" s="15">
        <f t="shared" si="11"/>
        <v>14455000</v>
      </c>
      <c r="R253" s="14">
        <v>0</v>
      </c>
      <c r="S253" s="16">
        <f t="shared" si="9"/>
        <v>4.360994028838277</v>
      </c>
    </row>
    <row r="254" spans="1:19" ht="24.75" customHeight="1">
      <c r="A254" s="9">
        <v>7401</v>
      </c>
      <c r="B254" s="10" t="s">
        <v>364</v>
      </c>
      <c r="C254" s="10" t="s">
        <v>365</v>
      </c>
      <c r="D254" s="12">
        <v>40303357</v>
      </c>
      <c r="E254" s="12">
        <v>665.99</v>
      </c>
      <c r="F254" s="13">
        <v>25</v>
      </c>
      <c r="G254" s="13">
        <v>0</v>
      </c>
      <c r="H254" s="13">
        <v>7.5</v>
      </c>
      <c r="I254" s="14">
        <f t="shared" si="10"/>
        <v>180500</v>
      </c>
      <c r="J254" s="15"/>
      <c r="K254" s="15">
        <v>22500</v>
      </c>
      <c r="L254" s="15">
        <v>158000</v>
      </c>
      <c r="M254" s="14">
        <v>0</v>
      </c>
      <c r="N254" s="15">
        <v>29971.41</v>
      </c>
      <c r="O254" s="14">
        <v>0</v>
      </c>
      <c r="P254" s="15">
        <v>2515000</v>
      </c>
      <c r="Q254" s="15">
        <f t="shared" si="11"/>
        <v>2725471.41</v>
      </c>
      <c r="R254" s="15">
        <v>24885.98</v>
      </c>
      <c r="S254" s="16">
        <f t="shared" si="9"/>
        <v>6.700646375437164</v>
      </c>
    </row>
    <row r="255" spans="1:19" ht="24.75" customHeight="1">
      <c r="A255" s="9">
        <v>7403</v>
      </c>
      <c r="B255" s="10" t="s">
        <v>364</v>
      </c>
      <c r="C255" s="10" t="s">
        <v>366</v>
      </c>
      <c r="D255" s="12">
        <v>34242786</v>
      </c>
      <c r="E255" s="12">
        <v>633.16</v>
      </c>
      <c r="F255" s="13">
        <v>25</v>
      </c>
      <c r="G255" s="13">
        <v>0</v>
      </c>
      <c r="H255" s="13">
        <v>10.7</v>
      </c>
      <c r="I255" s="14">
        <f t="shared" si="10"/>
        <v>0</v>
      </c>
      <c r="J255" s="15"/>
      <c r="K255" s="15"/>
      <c r="L255" s="15"/>
      <c r="M255" s="14">
        <v>0</v>
      </c>
      <c r="N255" s="14">
        <v>0</v>
      </c>
      <c r="O255" s="14">
        <v>0</v>
      </c>
      <c r="P255" s="15">
        <v>3010000</v>
      </c>
      <c r="Q255" s="15">
        <f t="shared" si="11"/>
        <v>3010000</v>
      </c>
      <c r="R255" s="14">
        <v>0</v>
      </c>
      <c r="S255" s="16">
        <f t="shared" si="9"/>
        <v>8.790172622052422</v>
      </c>
    </row>
    <row r="256" spans="1:19" ht="24.75" customHeight="1">
      <c r="A256" s="9">
        <v>7503</v>
      </c>
      <c r="B256" s="10" t="s">
        <v>367</v>
      </c>
      <c r="C256" s="10" t="s">
        <v>368</v>
      </c>
      <c r="D256" s="12">
        <v>32091362</v>
      </c>
      <c r="E256" s="12">
        <v>891.06</v>
      </c>
      <c r="F256" s="13">
        <v>25</v>
      </c>
      <c r="G256" s="13">
        <v>0</v>
      </c>
      <c r="H256" s="13">
        <v>6</v>
      </c>
      <c r="I256" s="14">
        <f t="shared" si="10"/>
        <v>0</v>
      </c>
      <c r="J256" s="15"/>
      <c r="K256" s="15"/>
      <c r="L256" s="15"/>
      <c r="M256" s="14">
        <v>0</v>
      </c>
      <c r="N256" s="15">
        <v>491750</v>
      </c>
      <c r="O256" s="15">
        <v>428015.46</v>
      </c>
      <c r="P256" s="15">
        <v>1705000</v>
      </c>
      <c r="Q256" s="15">
        <f t="shared" si="11"/>
        <v>2624765.46</v>
      </c>
      <c r="R256" s="14">
        <v>0</v>
      </c>
      <c r="S256" s="16">
        <f t="shared" si="9"/>
        <v>8.17904039099369</v>
      </c>
    </row>
    <row r="257" spans="1:19" ht="24.75" customHeight="1">
      <c r="A257" s="9">
        <v>7504</v>
      </c>
      <c r="B257" s="10" t="s">
        <v>367</v>
      </c>
      <c r="C257" s="10" t="s">
        <v>369</v>
      </c>
      <c r="D257" s="12">
        <v>75074639</v>
      </c>
      <c r="E257" s="12">
        <v>1792.91</v>
      </c>
      <c r="F257" s="13">
        <v>25</v>
      </c>
      <c r="G257" s="13">
        <v>0</v>
      </c>
      <c r="H257" s="13">
        <v>8.7</v>
      </c>
      <c r="I257" s="14">
        <f t="shared" si="10"/>
        <v>0</v>
      </c>
      <c r="J257" s="15"/>
      <c r="K257" s="15"/>
      <c r="L257" s="15"/>
      <c r="M257" s="14">
        <v>0</v>
      </c>
      <c r="N257" s="15">
        <v>4295.19</v>
      </c>
      <c r="O257" s="14">
        <v>0</v>
      </c>
      <c r="P257" s="15">
        <v>4905000</v>
      </c>
      <c r="Q257" s="15">
        <f t="shared" si="11"/>
        <v>4909295.19</v>
      </c>
      <c r="R257" s="14">
        <v>0</v>
      </c>
      <c r="S257" s="16">
        <f t="shared" si="9"/>
        <v>6.53921917626537</v>
      </c>
    </row>
    <row r="258" spans="1:19" ht="24.75" customHeight="1">
      <c r="A258" s="9">
        <v>7509</v>
      </c>
      <c r="B258" s="10" t="s">
        <v>367</v>
      </c>
      <c r="C258" s="10" t="s">
        <v>370</v>
      </c>
      <c r="D258" s="12">
        <v>22254128</v>
      </c>
      <c r="E258" s="12">
        <v>441</v>
      </c>
      <c r="F258" s="13">
        <v>25</v>
      </c>
      <c r="G258" s="13">
        <v>0</v>
      </c>
      <c r="H258" s="13">
        <v>6.9</v>
      </c>
      <c r="I258" s="14">
        <f t="shared" si="10"/>
        <v>99940</v>
      </c>
      <c r="J258" s="15"/>
      <c r="K258" s="15">
        <v>52000</v>
      </c>
      <c r="L258" s="15">
        <v>47940</v>
      </c>
      <c r="M258" s="14">
        <v>0</v>
      </c>
      <c r="N258" s="14">
        <v>0</v>
      </c>
      <c r="O258" s="14">
        <v>0</v>
      </c>
      <c r="P258" s="15">
        <v>795000</v>
      </c>
      <c r="Q258" s="15">
        <f t="shared" si="11"/>
        <v>894940</v>
      </c>
      <c r="R258" s="14">
        <v>0</v>
      </c>
      <c r="S258" s="16">
        <f t="shared" si="9"/>
        <v>4.021456154112172</v>
      </c>
    </row>
    <row r="259" spans="1:19" ht="24.75" customHeight="1">
      <c r="A259" s="9">
        <v>7510</v>
      </c>
      <c r="B259" s="10" t="s">
        <v>367</v>
      </c>
      <c r="C259" s="10" t="s">
        <v>371</v>
      </c>
      <c r="D259" s="12">
        <v>49310283</v>
      </c>
      <c r="E259" s="12">
        <v>1019.32</v>
      </c>
      <c r="F259" s="13">
        <v>25</v>
      </c>
      <c r="G259" s="13">
        <v>0</v>
      </c>
      <c r="H259" s="13">
        <v>10.6</v>
      </c>
      <c r="I259" s="14">
        <f t="shared" si="10"/>
        <v>0</v>
      </c>
      <c r="J259" s="15"/>
      <c r="K259" s="15"/>
      <c r="L259" s="15"/>
      <c r="M259" s="14">
        <v>0</v>
      </c>
      <c r="N259" s="14">
        <v>0</v>
      </c>
      <c r="O259" s="15">
        <v>98764.42</v>
      </c>
      <c r="P259" s="15">
        <v>4940500</v>
      </c>
      <c r="Q259" s="15">
        <f t="shared" si="11"/>
        <v>5039264.42</v>
      </c>
      <c r="R259" s="14">
        <v>0</v>
      </c>
      <c r="S259" s="16">
        <f>SUM(Q259-R259)/D259*100</f>
        <v>10.21950009899558</v>
      </c>
    </row>
    <row r="260" spans="1:19" ht="24.75" customHeight="1">
      <c r="A260" s="9"/>
      <c r="B260" s="10"/>
      <c r="C260" s="10"/>
      <c r="D260" s="12"/>
      <c r="E260" s="12"/>
      <c r="F260" s="13"/>
      <c r="G260" s="13"/>
      <c r="H260" s="13"/>
      <c r="I260" s="14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24.75" customHeight="1">
      <c r="A261" s="18"/>
      <c r="B261" s="19"/>
      <c r="C261" s="19" t="s">
        <v>372</v>
      </c>
      <c r="D261" s="15">
        <f>SUBTOTAL(9,D3:D260)</f>
        <v>31340952825</v>
      </c>
      <c r="E261" s="15">
        <f>SUM(E3:E260)</f>
        <v>456648.5599999999</v>
      </c>
      <c r="F261" s="15"/>
      <c r="G261" s="15"/>
      <c r="H261" s="15"/>
      <c r="I261" s="14">
        <f>SUM(J261:L261)</f>
        <v>9811685.86</v>
      </c>
      <c r="J261" s="14">
        <f aca="true" t="shared" si="12" ref="J261:O261">SUM(J3:J260)</f>
        <v>125804.16</v>
      </c>
      <c r="K261" s="14">
        <f t="shared" si="12"/>
        <v>7204533.2</v>
      </c>
      <c r="L261" s="14">
        <f t="shared" si="12"/>
        <v>2481348.5</v>
      </c>
      <c r="M261" s="14">
        <f t="shared" si="12"/>
        <v>4345163.680000001</v>
      </c>
      <c r="N261" s="14">
        <f t="shared" si="12"/>
        <v>27976837.94</v>
      </c>
      <c r="O261" s="14">
        <f t="shared" si="12"/>
        <v>36875791.21999999</v>
      </c>
      <c r="P261" s="15">
        <f>SUM(P3:P260)</f>
        <v>2371491579.31</v>
      </c>
      <c r="Q261" s="15">
        <f>SUBTOTAL(9,Q3:Q260)</f>
        <v>2450501058.0099993</v>
      </c>
      <c r="R261" s="15">
        <f>SUBTOTAL(9,R3:R260)</f>
        <v>13430624.630000003</v>
      </c>
      <c r="S261" s="16">
        <f>SUM(Q261-R261)/D261*100</f>
        <v>7.77599343258001</v>
      </c>
    </row>
    <row r="262" spans="1:19" ht="24.75" customHeight="1">
      <c r="A262" s="18"/>
      <c r="B262" s="19"/>
      <c r="C262" s="19"/>
      <c r="D262" s="15"/>
      <c r="E262" s="19"/>
      <c r="F262" s="19"/>
      <c r="G262" s="19"/>
      <c r="H262" s="19"/>
      <c r="I262" s="19"/>
      <c r="J262" s="15"/>
      <c r="K262" s="15"/>
      <c r="L262" s="15"/>
      <c r="M262" s="15"/>
      <c r="N262" s="15"/>
      <c r="O262" s="15"/>
      <c r="P262" s="15"/>
      <c r="Q262" s="15"/>
      <c r="R262" s="15"/>
      <c r="S262" s="20"/>
    </row>
    <row r="263" spans="1:19" ht="24.75" customHeight="1">
      <c r="A263" s="18"/>
      <c r="B263" s="21"/>
      <c r="C263" s="21" t="s">
        <v>373</v>
      </c>
      <c r="D263" s="15"/>
      <c r="E263" s="19"/>
      <c r="F263" s="19"/>
      <c r="G263" s="19"/>
      <c r="H263" s="19"/>
      <c r="I263" s="14"/>
      <c r="J263" s="15"/>
      <c r="K263" s="15"/>
      <c r="L263" s="15"/>
      <c r="M263" s="15"/>
      <c r="N263" s="15"/>
      <c r="O263" s="15"/>
      <c r="P263" s="15"/>
      <c r="Q263" s="15"/>
      <c r="R263" s="15"/>
      <c r="S263" s="20"/>
    </row>
    <row r="264" spans="1:19" ht="24.75" customHeight="1">
      <c r="A264" s="17" t="s">
        <v>374</v>
      </c>
      <c r="B264" s="10" t="s">
        <v>383</v>
      </c>
      <c r="C264" s="10" t="s">
        <v>375</v>
      </c>
      <c r="D264" s="15"/>
      <c r="E264" s="10"/>
      <c r="F264" s="10"/>
      <c r="G264" s="10"/>
      <c r="H264" s="10"/>
      <c r="I264" s="14">
        <f aca="true" t="shared" si="13" ref="I264:I269">SUM(J264:L264)</f>
        <v>0</v>
      </c>
      <c r="J264" s="15"/>
      <c r="K264" s="15"/>
      <c r="L264" s="15"/>
      <c r="M264" s="15">
        <v>163668.86</v>
      </c>
      <c r="N264" s="14">
        <v>0</v>
      </c>
      <c r="O264" s="14">
        <v>0</v>
      </c>
      <c r="P264" s="14">
        <v>0</v>
      </c>
      <c r="Q264" s="10">
        <f aca="true" t="shared" si="14" ref="Q264:Q269">SUM(I264)+SUM(M264:P264)</f>
        <v>163668.86</v>
      </c>
      <c r="R264" s="14">
        <v>0</v>
      </c>
      <c r="S264" s="20"/>
    </row>
    <row r="265" spans="1:19" ht="24.75" customHeight="1">
      <c r="A265" s="9">
        <v>2220</v>
      </c>
      <c r="B265" s="10" t="s">
        <v>384</v>
      </c>
      <c r="C265" s="10" t="s">
        <v>376</v>
      </c>
      <c r="D265" s="15"/>
      <c r="E265" s="10"/>
      <c r="F265" s="10"/>
      <c r="G265" s="10"/>
      <c r="H265" s="10"/>
      <c r="I265" s="14">
        <f t="shared" si="13"/>
        <v>0</v>
      </c>
      <c r="J265" s="15"/>
      <c r="K265" s="15"/>
      <c r="L265" s="15"/>
      <c r="M265" s="15">
        <v>14286.93</v>
      </c>
      <c r="N265" s="14">
        <v>0</v>
      </c>
      <c r="O265" s="14">
        <v>0</v>
      </c>
      <c r="P265" s="14">
        <v>0</v>
      </c>
      <c r="Q265" s="10">
        <f t="shared" si="14"/>
        <v>14286.93</v>
      </c>
      <c r="R265" s="14">
        <v>0</v>
      </c>
      <c r="S265" s="20"/>
    </row>
    <row r="266" spans="1:19" ht="24.75" customHeight="1">
      <c r="A266" s="9">
        <v>3320</v>
      </c>
      <c r="B266" s="10" t="s">
        <v>385</v>
      </c>
      <c r="C266" s="10" t="s">
        <v>377</v>
      </c>
      <c r="D266" s="15"/>
      <c r="E266" s="10"/>
      <c r="F266" s="10"/>
      <c r="G266" s="10"/>
      <c r="H266" s="10"/>
      <c r="I266" s="14">
        <f t="shared" si="13"/>
        <v>0</v>
      </c>
      <c r="J266" s="15"/>
      <c r="K266" s="15"/>
      <c r="L266" s="15"/>
      <c r="M266" s="14">
        <v>0</v>
      </c>
      <c r="N266" s="15">
        <v>568.08</v>
      </c>
      <c r="O266" s="14">
        <v>0</v>
      </c>
      <c r="P266" s="14">
        <v>0</v>
      </c>
      <c r="Q266" s="10">
        <f t="shared" si="14"/>
        <v>568.08</v>
      </c>
      <c r="R266" s="14">
        <v>0</v>
      </c>
      <c r="S266" s="20"/>
    </row>
    <row r="267" spans="1:19" ht="24.75" customHeight="1">
      <c r="A267" s="9">
        <v>3520</v>
      </c>
      <c r="B267" s="10" t="s">
        <v>386</v>
      </c>
      <c r="C267" s="10" t="s">
        <v>378</v>
      </c>
      <c r="D267" s="15"/>
      <c r="E267" s="10"/>
      <c r="F267" s="10"/>
      <c r="G267" s="10"/>
      <c r="H267" s="10"/>
      <c r="I267" s="14">
        <f t="shared" si="13"/>
        <v>164309</v>
      </c>
      <c r="J267" s="15">
        <v>90509</v>
      </c>
      <c r="K267" s="15">
        <v>73800</v>
      </c>
      <c r="L267" s="15"/>
      <c r="M267" s="14">
        <v>0</v>
      </c>
      <c r="N267" s="14">
        <v>0</v>
      </c>
      <c r="O267" s="14">
        <v>0</v>
      </c>
      <c r="P267" s="14">
        <v>0</v>
      </c>
      <c r="Q267" s="10">
        <f t="shared" si="14"/>
        <v>164309</v>
      </c>
      <c r="R267" s="14">
        <v>0</v>
      </c>
      <c r="S267" s="20"/>
    </row>
    <row r="268" spans="1:19" ht="24.75" customHeight="1">
      <c r="A268" s="22">
        <v>3820</v>
      </c>
      <c r="B268" s="19" t="s">
        <v>387</v>
      </c>
      <c r="C268" s="19" t="s">
        <v>379</v>
      </c>
      <c r="D268" s="15"/>
      <c r="E268" s="19"/>
      <c r="F268" s="19"/>
      <c r="G268" s="19"/>
      <c r="H268" s="19"/>
      <c r="I268" s="14">
        <f t="shared" si="13"/>
        <v>0</v>
      </c>
      <c r="J268" s="15"/>
      <c r="K268" s="15"/>
      <c r="L268" s="15"/>
      <c r="M268" s="15">
        <v>42431.07</v>
      </c>
      <c r="N268" s="14">
        <v>0</v>
      </c>
      <c r="O268" s="14">
        <v>0</v>
      </c>
      <c r="P268" s="14">
        <v>0</v>
      </c>
      <c r="Q268" s="10">
        <f t="shared" si="14"/>
        <v>42431.07</v>
      </c>
      <c r="R268" s="14">
        <v>0</v>
      </c>
      <c r="S268" s="20"/>
    </row>
    <row r="269" spans="1:19" ht="24.75" customHeight="1">
      <c r="A269" s="9">
        <v>5620</v>
      </c>
      <c r="B269" s="10" t="s">
        <v>388</v>
      </c>
      <c r="C269" s="10" t="s">
        <v>380</v>
      </c>
      <c r="D269" s="15"/>
      <c r="E269" s="10"/>
      <c r="F269" s="10"/>
      <c r="G269" s="10"/>
      <c r="H269" s="10"/>
      <c r="I269" s="14">
        <f t="shared" si="13"/>
        <v>0</v>
      </c>
      <c r="J269" s="15"/>
      <c r="K269" s="15"/>
      <c r="L269" s="15"/>
      <c r="M269" s="14">
        <v>0</v>
      </c>
      <c r="N269" s="15">
        <v>7271.97</v>
      </c>
      <c r="O269" s="14">
        <v>0</v>
      </c>
      <c r="P269" s="14">
        <v>0</v>
      </c>
      <c r="Q269" s="10">
        <f t="shared" si="14"/>
        <v>7271.97</v>
      </c>
      <c r="R269" s="14">
        <v>0</v>
      </c>
      <c r="S269" s="20"/>
    </row>
    <row r="270" spans="1:19" ht="24.75" customHeight="1">
      <c r="A270" s="23"/>
      <c r="B270" s="19"/>
      <c r="C270" s="19"/>
      <c r="D270" s="15"/>
      <c r="E270" s="19"/>
      <c r="F270" s="19"/>
      <c r="G270" s="19"/>
      <c r="H270" s="19"/>
      <c r="I270" s="19"/>
      <c r="J270" s="15"/>
      <c r="K270" s="15"/>
      <c r="L270" s="15"/>
      <c r="M270" s="15"/>
      <c r="N270" s="15"/>
      <c r="O270" s="15"/>
      <c r="P270" s="15"/>
      <c r="Q270" s="15"/>
      <c r="R270" s="15"/>
      <c r="S270" s="20"/>
    </row>
    <row r="271" spans="1:19" ht="24.75" customHeight="1">
      <c r="A271" s="23"/>
      <c r="B271" s="10"/>
      <c r="C271" s="10" t="s">
        <v>381</v>
      </c>
      <c r="D271" s="15"/>
      <c r="E271" s="10"/>
      <c r="F271" s="10"/>
      <c r="G271" s="10"/>
      <c r="H271" s="10"/>
      <c r="I271" s="15">
        <f aca="true" t="shared" si="15" ref="I271:Q271">SUM(I264:I269)</f>
        <v>164309</v>
      </c>
      <c r="J271" s="15">
        <f t="shared" si="15"/>
        <v>90509</v>
      </c>
      <c r="K271" s="15">
        <f t="shared" si="15"/>
        <v>73800</v>
      </c>
      <c r="L271" s="15">
        <f t="shared" si="15"/>
        <v>0</v>
      </c>
      <c r="M271" s="15">
        <f t="shared" si="15"/>
        <v>220386.86</v>
      </c>
      <c r="N271" s="15">
        <f t="shared" si="15"/>
        <v>7840.05</v>
      </c>
      <c r="O271" s="15">
        <f t="shared" si="15"/>
        <v>0</v>
      </c>
      <c r="P271" s="15">
        <f t="shared" si="15"/>
        <v>0</v>
      </c>
      <c r="Q271" s="15">
        <f t="shared" si="15"/>
        <v>392535.91</v>
      </c>
      <c r="R271" s="15"/>
      <c r="S271" s="20"/>
    </row>
    <row r="272" spans="1:19" ht="24.75" customHeight="1" thickBot="1">
      <c r="A272" s="24"/>
      <c r="B272" s="19"/>
      <c r="C272" s="19"/>
      <c r="D272" s="15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5"/>
      <c r="R272" s="15"/>
      <c r="S272" s="20"/>
    </row>
    <row r="273" spans="1:19" ht="24.75" customHeight="1" thickBot="1" thickTop="1">
      <c r="A273" s="25"/>
      <c r="B273" s="26"/>
      <c r="C273" s="26" t="s">
        <v>382</v>
      </c>
      <c r="D273" s="27">
        <f>D261+D271</f>
        <v>31340952825</v>
      </c>
      <c r="E273" s="27">
        <f>E261+E271</f>
        <v>456648.5599999999</v>
      </c>
      <c r="F273" s="28"/>
      <c r="G273" s="28"/>
      <c r="H273" s="28"/>
      <c r="I273" s="27">
        <f aca="true" t="shared" si="16" ref="I273:R273">I261+I271</f>
        <v>9975994.86</v>
      </c>
      <c r="J273" s="27">
        <f t="shared" si="16"/>
        <v>216313.16</v>
      </c>
      <c r="K273" s="27">
        <f t="shared" si="16"/>
        <v>7278333.2</v>
      </c>
      <c r="L273" s="27">
        <f t="shared" si="16"/>
        <v>2481348.5</v>
      </c>
      <c r="M273" s="27">
        <f t="shared" si="16"/>
        <v>4565550.540000001</v>
      </c>
      <c r="N273" s="27">
        <f t="shared" si="16"/>
        <v>27984677.990000002</v>
      </c>
      <c r="O273" s="27">
        <f t="shared" si="16"/>
        <v>36875791.21999999</v>
      </c>
      <c r="P273" s="27">
        <f t="shared" si="16"/>
        <v>2371491579.31</v>
      </c>
      <c r="Q273" s="27">
        <f t="shared" si="16"/>
        <v>2450893593.919999</v>
      </c>
      <c r="R273" s="27">
        <f t="shared" si="16"/>
        <v>13430624.630000003</v>
      </c>
      <c r="S273" s="29">
        <f>S261</f>
        <v>7.77599343258001</v>
      </c>
    </row>
    <row r="274" spans="1:19" ht="12" thickTop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</sheetData>
  <mergeCells count="3">
    <mergeCell ref="F1:H1"/>
    <mergeCell ref="J1:L1"/>
    <mergeCell ref="M1:O1"/>
  </mergeCells>
  <printOptions/>
  <pageMargins left="0.5" right="0.5" top="0.75" bottom="0.6" header="0.2" footer="0.4"/>
  <pageSetup fitToHeight="7" fitToWidth="1" horizontalDpi="600" verticalDpi="600" orientation="landscape" scale="42" r:id="rId1"/>
  <headerFooter alignWithMargins="0">
    <oddHeader>&amp;C&amp;"Tahoma,Bold"&amp;24ARKANSAS DEPARTMENT OF EDUCATION
DRAFT - OUTSTANDING INDEBTEDNESS FOR 
JUNE 30, 2006</oddHeader>
    <oddFooter>&amp;C&amp;12&amp;P of &amp;N&amp;R&amp;12AUGUST 23,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kbajorek</dc:creator>
  <cp:keywords/>
  <dc:description/>
  <cp:lastModifiedBy>gumholtz</cp:lastModifiedBy>
  <cp:lastPrinted>2006-08-31T14:31:17Z</cp:lastPrinted>
  <dcterms:created xsi:type="dcterms:W3CDTF">2006-08-03T13:50:10Z</dcterms:created>
  <dcterms:modified xsi:type="dcterms:W3CDTF">2006-08-31T14:32:05Z</dcterms:modified>
  <cp:category/>
  <cp:version/>
  <cp:contentType/>
  <cp:contentStatus/>
</cp:coreProperties>
</file>